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90" windowWidth="11805" windowHeight="6315" tabRatio="916" firstSheet="5" activeTab="6"/>
  </bookViews>
  <sheets>
    <sheet name="1.Короткая К1, 3кл" sheetId="1" state="hidden" r:id="rId1"/>
    <sheet name="4.Короткая Б2, 3кл" sheetId="2" state="hidden" r:id="rId2"/>
    <sheet name="9.Длинная кл.3" sheetId="3" state="hidden" r:id="rId3"/>
    <sheet name="10.Длинная кл.4" sheetId="4" state="hidden" r:id="rId4"/>
    <sheet name="11. Ралли кл.4" sheetId="5" state="hidden" r:id="rId5"/>
    <sheet name="1.Короткая К2, 3 кл м" sheetId="6" r:id="rId6"/>
    <sheet name="1.Короткая К2, 3 кл см" sheetId="7" r:id="rId7"/>
  </sheets>
  <definedNames>
    <definedName name="_xlnm._FilterDatabase" localSheetId="5" hidden="1">'1.Короткая К2, 3 кл м'!$A$9:$AB$21</definedName>
    <definedName name="_xlnm._FilterDatabase" localSheetId="6" hidden="1">'1.Короткая К2, 3 кл см'!$A$9:$AB$25</definedName>
    <definedName name="_xlnm.Print_Area" localSheetId="5">'1.Короткая К2, 3 кл м'!$A$1:$X$27</definedName>
    <definedName name="_xlnm.Print_Area" localSheetId="6">'1.Короткая К2, 3 кл см'!$A$1:$Z$29</definedName>
  </definedNames>
  <calcPr fullCalcOnLoad="1"/>
</workbook>
</file>

<file path=xl/sharedStrings.xml><?xml version="1.0" encoding="utf-8"?>
<sst xmlns="http://schemas.openxmlformats.org/spreadsheetml/2006/main" count="311" uniqueCount="104">
  <si>
    <t>Участники</t>
  </si>
  <si>
    <t>Номер</t>
  </si>
  <si>
    <t>Старт</t>
  </si>
  <si>
    <t>Финиш</t>
  </si>
  <si>
    <t>На дистанции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</si>
  <si>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</si>
  <si>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</si>
  <si>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</si>
  <si>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</si>
  <si>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</si>
  <si>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</si>
  <si>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</si>
  <si>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</si>
  <si>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</si>
  <si>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</si>
  <si>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</si>
  <si>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</si>
  <si>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</si>
  <si>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</si>
  <si>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</si>
  <si>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</si>
  <si>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</si>
  <si>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</si>
  <si>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</si>
  <si>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</si>
  <si>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Штрафы</t>
  </si>
  <si>
    <t>Шт.время</t>
  </si>
  <si>
    <t>Результат</t>
  </si>
  <si>
    <t>Место</t>
  </si>
  <si>
    <t>% прев.</t>
  </si>
  <si>
    <t>разряд</t>
  </si>
  <si>
    <t>Ранг дистанции: 66</t>
  </si>
  <si>
    <t>баллы</t>
  </si>
  <si>
    <t>Свердловская  обл.,Каменский р-н, п.Бекленищева, р.Исеть</t>
  </si>
  <si>
    <t>Гл. секретарь ________________________ /О.В.Молокова, СС1К, г.Екатеринбург/</t>
  </si>
  <si>
    <t>МИНИСТЕРСТВО ФИЗИЧЕСКОЙ КУЛЬТУРЫ, СПОРТА И МОЛОДЕЖНОЙ ПОЛИТИКИ СВЕРДЛОВСКОЙ ОБЛАСТИ
СООО "ФЕДЕРАЦИЯ СПОРТИВНОГО ТУРИЗМА - ТУРИСТСКО-СПОРТИВНЫЙ СОЮЗ"</t>
  </si>
  <si>
    <t xml:space="preserve"> Протокол соревнований на дистанции - водный - К1(м), 3 класса, код ВРВС 0840151411Я</t>
  </si>
  <si>
    <t xml:space="preserve">Чемпионат Уральского федерального округа по спортивному туризму
"Матч городов Урала" памяти заслуженного путешественника России Л.А.Скрипова </t>
  </si>
  <si>
    <t>21 апреля 2013 года</t>
  </si>
  <si>
    <t xml:space="preserve"> Протокол соревнований на дистанции - водный - Б2(м), 3 класса, код ВРВС 0840171811Я</t>
  </si>
  <si>
    <t>Ранг</t>
  </si>
  <si>
    <t xml:space="preserve"> Протокол соревнований на дистанции - водный - длинн.команд.гонка, 3 класса, код ВРВС 0840201811Я</t>
  </si>
  <si>
    <t xml:space="preserve"> Протокол соревнований на дистанции - водный - длинн.команд.гонка, 4 класса, код ВРВС 0840201811Я</t>
  </si>
  <si>
    <t xml:space="preserve"> Протокол соревнований на дистанции - водный - Ралли, 4 класса, код ВРВС 0840201811Я</t>
  </si>
  <si>
    <t>Главный судья____________________________ /А. Ю. Петров, СС1К, г. Екатеринбург/</t>
  </si>
  <si>
    <t>Время на дистанции</t>
  </si>
  <si>
    <t>Г.р.</t>
  </si>
  <si>
    <t>Команда, регион</t>
  </si>
  <si>
    <t>Сумма штрафа</t>
  </si>
  <si>
    <t>Результаты попыток</t>
  </si>
  <si>
    <t>Протокол результатов</t>
  </si>
  <si>
    <t>дисциплина: дистанция - водная - катамаран 2 (номер-код ВРВС 0840181811Я)</t>
  </si>
  <si>
    <t>вид программы: мужские экипажи</t>
  </si>
  <si>
    <t>выполнен норматив</t>
  </si>
  <si>
    <t>Результат лучшей попытки</t>
  </si>
  <si>
    <t>класс дистанции: 3</t>
  </si>
  <si>
    <t>13  июня 2015 года</t>
  </si>
  <si>
    <t>Орда</t>
  </si>
  <si>
    <t xml:space="preserve">Журавлев М., 
Ульянова О. </t>
  </si>
  <si>
    <t>Фомина П., 
Чижовский В.</t>
  </si>
  <si>
    <t xml:space="preserve">Суворов А.,
Шайхуллин С.
</t>
  </si>
  <si>
    <t xml:space="preserve">Старков А.,
Сергеев А.
</t>
  </si>
  <si>
    <t>Гулящих И.,
 Трифонова О.</t>
  </si>
  <si>
    <t>Артамонов Д., 
Пичугов М.</t>
  </si>
  <si>
    <t>Везнюк Е., 
Манунин М.</t>
  </si>
  <si>
    <t xml:space="preserve">Чижовский В.,
Емельянов П.
</t>
  </si>
  <si>
    <t xml:space="preserve">Суворов А.,
 Коробейникова Е. </t>
  </si>
  <si>
    <t xml:space="preserve">Гулящих И.,
Максимов Е.
</t>
  </si>
  <si>
    <t>Кириченко Е., 
Шайхуллин С.</t>
  </si>
  <si>
    <t xml:space="preserve">Журавлев М.,
Манунин М.
</t>
  </si>
  <si>
    <t>кмс</t>
  </si>
  <si>
    <t>Боровиков С.,
Филатов Ф.</t>
  </si>
  <si>
    <t>3</t>
  </si>
  <si>
    <t>2
кмс</t>
  </si>
  <si>
    <t>1983
1985</t>
  </si>
  <si>
    <t>Рать</t>
  </si>
  <si>
    <t>1984
1983</t>
  </si>
  <si>
    <t>кмс
кмс</t>
  </si>
  <si>
    <t>1987
1960</t>
  </si>
  <si>
    <t>1991
1964</t>
  </si>
  <si>
    <t>2
1</t>
  </si>
  <si>
    <t>1
кмс</t>
  </si>
  <si>
    <t>1977
1968</t>
  </si>
  <si>
    <t>1960
1963</t>
  </si>
  <si>
    <t>1992
1980</t>
  </si>
  <si>
    <t xml:space="preserve">
МИНИСТЕРСТВО ФИЗИЧЕСКОЙ КУЛЬТУРЫ И СПОРТА ЧЕЛЯБИНСКОЙ ОБЛАСТИ
РФСОО "ФЕДЕРАЦИЯ СПОРТИВНОГО ТУРИЗМА ЧЕЛЯБИНСКОЙ ОБЛАСТИ"</t>
  </si>
  <si>
    <r>
      <t xml:space="preserve">Чемпионат Челябинской области по спортивному туризму
(дисциплина: дистанции - водные)
</t>
    </r>
    <r>
      <rPr>
        <b/>
        <sz val="9"/>
        <rFont val="Arial"/>
        <family val="2"/>
      </rPr>
      <t>Код вида спорта - 0840005411Я</t>
    </r>
  </si>
  <si>
    <t>вид программы: смешанные экипажи</t>
  </si>
  <si>
    <t>14  июня 2015 года</t>
  </si>
  <si>
    <t>5-6</t>
  </si>
  <si>
    <t>7</t>
  </si>
  <si>
    <t>Стремительный</t>
  </si>
  <si>
    <t>Маруся</t>
  </si>
  <si>
    <t>Семинар</t>
  </si>
  <si>
    <t>Главный судья____________________________ /И.В. Стерликов, СС2К, г. Челябинск/</t>
  </si>
  <si>
    <t>Гл. секретарь ____________________________ /Е.А. Аверина, СС1К, г. Челябинск/</t>
  </si>
  <si>
    <t>3*</t>
  </si>
  <si>
    <t>1*
1*</t>
  </si>
  <si>
    <t>квалификационный ранг: 168</t>
  </si>
  <si>
    <t>1*</t>
  </si>
  <si>
    <t xml:space="preserve">Боричева А., Максимов Е.
 </t>
  </si>
  <si>
    <t>Журавлев А., 
Евсеева С.</t>
  </si>
  <si>
    <t>2**</t>
  </si>
  <si>
    <t>квалификационный ранг: 155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</si>
</sst>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double"/>
    </border>
    <border>
      <left/>
      <right/>
      <top/>
      <bottom style="medium"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</cellStyleXfs>
  <cellXfs count="152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8" fillId="0" borderId="0" xfId="61" applyFont="1" applyFill="1" applyAlignment="1">
      <alignment horizontal="left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textRotation="90"/>
      <protection/>
    </xf>
    <xf numFmtId="0" fontId="0" fillId="0" borderId="11" xfId="0" applyFill="1" applyBorder="1" applyAlignment="1" applyProtection="1">
      <alignment vertical="top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4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>
      <alignment vertical="center"/>
      <protection/>
    </xf>
    <xf numFmtId="164" fontId="0" fillId="0" borderId="11" xfId="0" applyNumberFormat="1" applyFill="1" applyBorder="1" applyAlignment="1" applyProtection="1">
      <alignment vertical="top"/>
      <protection/>
    </xf>
    <xf numFmtId="164" fontId="0" fillId="0" borderId="13" xfId="0" applyNumberFormat="1" applyFill="1" applyBorder="1" applyAlignment="1" applyProtection="1">
      <alignment vertical="top"/>
      <protection/>
    </xf>
    <xf numFmtId="164" fontId="0" fillId="0" borderId="14" xfId="0" applyNumberFormat="1" applyFill="1" applyBorder="1" applyAlignment="1" applyProtection="1">
      <alignment vertical="top"/>
      <protection/>
    </xf>
    <xf numFmtId="164" fontId="0" fillId="0" borderId="0" xfId="0" applyNumberForma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164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" fillId="36" borderId="12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 applyProtection="1">
      <alignment horizontal="center" vertical="center" textRotation="90" wrapText="1"/>
      <protection/>
    </xf>
    <xf numFmtId="0" fontId="0" fillId="35" borderId="0" xfId="0" applyFill="1" applyAlignment="1" applyProtection="1">
      <alignment wrapText="1"/>
      <protection/>
    </xf>
    <xf numFmtId="0" fontId="8" fillId="35" borderId="0" xfId="61" applyFont="1" applyFill="1" applyAlignment="1">
      <alignment horizontal="left"/>
      <protection/>
    </xf>
    <xf numFmtId="0" fontId="0" fillId="35" borderId="16" xfId="0" applyFill="1" applyBorder="1" applyAlignment="1" applyProtection="1">
      <alignment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/>
      <protection/>
    </xf>
    <xf numFmtId="0" fontId="7" fillId="35" borderId="0" xfId="0" applyFont="1" applyFill="1" applyBorder="1" applyAlignment="1">
      <alignment horizontal="right" vertical="center"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14" fillId="35" borderId="0" xfId="0" applyFont="1" applyFill="1" applyBorder="1" applyAlignment="1" applyProtection="1">
      <alignment horizontal="left" vertical="top"/>
      <protection/>
    </xf>
    <xf numFmtId="0" fontId="10" fillId="35" borderId="0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164" fontId="0" fillId="35" borderId="11" xfId="0" applyNumberFormat="1" applyFill="1" applyBorder="1" applyAlignment="1" applyProtection="1">
      <alignment vertical="top"/>
      <protection/>
    </xf>
    <xf numFmtId="0" fontId="0" fillId="35" borderId="11" xfId="0" applyFill="1" applyBorder="1" applyAlignment="1" applyProtection="1">
      <alignment vertical="top"/>
      <protection/>
    </xf>
    <xf numFmtId="164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20" fontId="0" fillId="35" borderId="0" xfId="0" applyNumberFormat="1" applyFill="1" applyAlignment="1" applyProtection="1">
      <alignment/>
      <protection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>
      <alignment horizontal="center" vertical="center" wrapText="1"/>
    </xf>
    <xf numFmtId="20" fontId="0" fillId="35" borderId="0" xfId="0" applyNumberFormat="1" applyFill="1" applyBorder="1" applyAlignment="1">
      <alignment horizontal="center" vertical="center"/>
    </xf>
    <xf numFmtId="164" fontId="0" fillId="35" borderId="0" xfId="0" applyNumberFormat="1" applyFill="1" applyBorder="1" applyAlignment="1" applyProtection="1">
      <alignment vertical="top"/>
      <protection/>
    </xf>
    <xf numFmtId="0" fontId="4" fillId="35" borderId="0" xfId="0" applyFont="1" applyFill="1" applyBorder="1" applyAlignment="1" applyProtection="1">
      <alignment vertical="top"/>
      <protection/>
    </xf>
    <xf numFmtId="0" fontId="0" fillId="35" borderId="0" xfId="0" applyFill="1" applyBorder="1" applyAlignment="1" applyProtection="1">
      <alignment vertical="top"/>
      <protection/>
    </xf>
    <xf numFmtId="164" fontId="0" fillId="35" borderId="0" xfId="0" applyNumberForma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10" fontId="0" fillId="35" borderId="0" xfId="0" applyNumberForma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/>
      <protection/>
    </xf>
    <xf numFmtId="0" fontId="8" fillId="35" borderId="0" xfId="0" applyFont="1" applyFill="1" applyAlignment="1">
      <alignment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10" fontId="0" fillId="35" borderId="16" xfId="0" applyNumberFormat="1" applyFill="1" applyBorder="1" applyAlignment="1" applyProtection="1">
      <alignment horizontal="center" vertical="center"/>
      <protection/>
    </xf>
    <xf numFmtId="10" fontId="0" fillId="35" borderId="18" xfId="0" applyNumberForma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wrapText="1"/>
      <protection/>
    </xf>
    <xf numFmtId="0" fontId="0" fillId="35" borderId="20" xfId="0" applyFill="1" applyBorder="1" applyAlignment="1" applyProtection="1">
      <alignment horizontal="center"/>
      <protection/>
    </xf>
    <xf numFmtId="0" fontId="5" fillId="36" borderId="12" xfId="0" applyFont="1" applyFill="1" applyBorder="1" applyAlignment="1" applyProtection="1">
      <alignment horizontal="center" vertical="center" textRotation="90"/>
      <protection/>
    </xf>
    <xf numFmtId="21" fontId="0" fillId="35" borderId="11" xfId="0" applyNumberFormat="1" applyFill="1" applyBorder="1" applyAlignment="1" applyProtection="1">
      <alignment vertical="top"/>
      <protection/>
    </xf>
    <xf numFmtId="21" fontId="0" fillId="35" borderId="11" xfId="0" applyNumberFormat="1" applyFill="1" applyBorder="1" applyAlignment="1">
      <alignment horizontal="center" vertical="center"/>
    </xf>
    <xf numFmtId="21" fontId="0" fillId="35" borderId="11" xfId="0" applyNumberFormat="1" applyFill="1" applyBorder="1" applyAlignment="1" applyProtection="1">
      <alignment horizontal="center" vertical="top"/>
      <protection/>
    </xf>
    <xf numFmtId="0" fontId="4" fillId="35" borderId="11" xfId="0" applyFont="1" applyFill="1" applyBorder="1" applyAlignment="1" applyProtection="1">
      <alignment vertical="top"/>
      <protection/>
    </xf>
    <xf numFmtId="0" fontId="0" fillId="35" borderId="16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right" vertical="top"/>
      <protection/>
    </xf>
    <xf numFmtId="0" fontId="0" fillId="0" borderId="21" xfId="0" applyFill="1" applyBorder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0" fillId="0" borderId="21" xfId="0" applyFill="1" applyBorder="1" applyAlignment="1" applyProtection="1">
      <alignment horizontal="left" vertical="top" wrapText="1"/>
      <protection/>
    </xf>
    <xf numFmtId="164" fontId="0" fillId="35" borderId="16" xfId="0" applyNumberFormat="1" applyFill="1" applyBorder="1" applyAlignment="1" applyProtection="1">
      <alignment horizontal="center" vertical="center"/>
      <protection/>
    </xf>
    <xf numFmtId="164" fontId="0" fillId="35" borderId="18" xfId="0" applyNumberForma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10" fontId="0" fillId="35" borderId="16" xfId="0" applyNumberFormat="1" applyFill="1" applyBorder="1" applyAlignment="1" applyProtection="1">
      <alignment horizontal="center" vertical="center"/>
      <protection/>
    </xf>
    <xf numFmtId="10" fontId="0" fillId="35" borderId="18" xfId="0" applyNumberFormat="1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/>
      <protection/>
    </xf>
    <xf numFmtId="0" fontId="0" fillId="35" borderId="16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35" borderId="25" xfId="0" applyFill="1" applyBorder="1" applyAlignment="1" applyProtection="1">
      <alignment horizontal="center" wrapText="1"/>
      <protection/>
    </xf>
    <xf numFmtId="0" fontId="0" fillId="35" borderId="25" xfId="0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horizontal="center" vertical="center" wrapText="1"/>
    </xf>
    <xf numFmtId="0" fontId="0" fillId="35" borderId="16" xfId="0" applyFill="1" applyBorder="1" applyAlignment="1" applyProtection="1">
      <alignment horizontal="center" vertical="center" wrapText="1"/>
      <protection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19" xfId="0" applyFill="1" applyBorder="1" applyAlignment="1" applyProtection="1">
      <alignment horizontal="center" wrapText="1"/>
      <protection/>
    </xf>
    <xf numFmtId="0" fontId="0" fillId="35" borderId="20" xfId="0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>
      <alignment horizontal="center" wrapText="1"/>
    </xf>
    <xf numFmtId="0" fontId="11" fillId="35" borderId="22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 applyProtection="1">
      <alignment horizontal="center" vertical="center"/>
      <protection/>
    </xf>
    <xf numFmtId="0" fontId="0" fillId="35" borderId="16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/>
      <protection/>
    </xf>
    <xf numFmtId="0" fontId="16" fillId="0" borderId="16" xfId="0" applyFont="1" applyFill="1" applyBorder="1" applyAlignment="1" applyProtection="1">
      <alignment horizontal="center" vertical="top" wrapText="1"/>
      <protection/>
    </xf>
    <xf numFmtId="0" fontId="16" fillId="0" borderId="18" xfId="0" applyFont="1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>
      <alignment horizontal="center" vertical="center" wrapText="1"/>
    </xf>
    <xf numFmtId="0" fontId="0" fillId="35" borderId="16" xfId="0" applyFill="1" applyBorder="1" applyAlignment="1" applyProtection="1">
      <alignment horizontal="center" wrapText="1"/>
      <protection/>
    </xf>
    <xf numFmtId="0" fontId="0" fillId="35" borderId="18" xfId="0" applyFill="1" applyBorder="1" applyAlignment="1" applyProtection="1">
      <alignment horizontal="center" wrapText="1"/>
      <protection/>
    </xf>
    <xf numFmtId="0" fontId="0" fillId="35" borderId="18" xfId="0" applyFill="1" applyBorder="1" applyAlignment="1">
      <alignment horizontal="center" vertical="center"/>
    </xf>
    <xf numFmtId="0" fontId="0" fillId="35" borderId="18" xfId="0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11" fillId="35" borderId="22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/>
    </xf>
    <xf numFmtId="0" fontId="13" fillId="35" borderId="0" xfId="0" applyFont="1" applyFill="1" applyBorder="1" applyAlignment="1" applyProtection="1">
      <alignment vertical="center" wrapText="1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0" fillId="35" borderId="18" xfId="0" applyFont="1" applyFill="1" applyBorder="1" applyAlignment="1" applyProtection="1">
      <alignment vertical="center"/>
      <protection/>
    </xf>
    <xf numFmtId="165" fontId="0" fillId="35" borderId="0" xfId="0" applyNumberFormat="1" applyFill="1" applyAlignment="1" applyProtection="1">
      <alignment wrapText="1"/>
      <protection/>
    </xf>
    <xf numFmtId="0" fontId="0" fillId="35" borderId="18" xfId="0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5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5.140625" style="0" bestFit="1" customWidth="1"/>
    <col min="4" max="4" width="4.28125" style="0" customWidth="1"/>
    <col min="5" max="5" width="8.00390625" style="0" customWidth="1"/>
    <col min="6" max="6" width="7.8515625" style="0" customWidth="1"/>
    <col min="7" max="7" width="8.140625" style="0" bestFit="1" customWidth="1"/>
    <col min="8" max="15" width="2.00390625" style="3" customWidth="1"/>
    <col min="16" max="16" width="2.57421875" style="3" customWidth="1"/>
    <col min="17" max="18" width="2.00390625" style="3" customWidth="1"/>
    <col min="19" max="19" width="2.7109375" style="3" customWidth="1"/>
    <col min="20" max="21" width="2.00390625" style="3" customWidth="1"/>
    <col min="22" max="22" width="2.57421875" style="3" customWidth="1"/>
    <col min="23" max="23" width="3.00390625" style="3" bestFit="1" customWidth="1"/>
    <col min="24" max="27" width="2.00390625" style="3" customWidth="1"/>
    <col min="28" max="28" width="4.7109375" style="0" customWidth="1"/>
    <col min="29" max="29" width="9.00390625" style="0" customWidth="1"/>
    <col min="30" max="30" width="7.140625" style="0" bestFit="1" customWidth="1"/>
    <col min="31" max="31" width="3.421875" style="0" customWidth="1"/>
  </cols>
  <sheetData>
    <row r="1" spans="1:32" ht="27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"/>
    </row>
    <row r="2" spans="1:32" ht="30.75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"/>
    </row>
    <row r="3" spans="1:31" ht="13.5" thickTop="1">
      <c r="A3" s="6" t="s">
        <v>38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 s="7" t="s">
        <v>33</v>
      </c>
    </row>
    <row r="4" spans="1:32" ht="15.75" customHeight="1" thickBot="1">
      <c r="A4" s="87" t="s">
        <v>36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"/>
    </row>
    <row r="5" spans="1:3" ht="12.75">
      <c r="A5" s="2" t="s">
        <v>31</v>
      </c>
      <c r="B5" s="12"/>
      <c r="C5" s="12"/>
    </row>
    <row r="7" spans="1:31" ht="69.75" customHeight="1">
      <c r="A7" s="88" t="s">
        <v>0</v>
      </c>
      <c r="B7" s="88"/>
      <c r="C7" s="1" t="s">
        <v>40</v>
      </c>
      <c r="D7" s="1" t="s">
        <v>1</v>
      </c>
      <c r="E7" s="13" t="s">
        <v>2</v>
      </c>
      <c r="F7" s="13" t="s">
        <v>3</v>
      </c>
      <c r="G7" s="1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5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</row>
    <row r="8" spans="1:33" ht="12.75">
      <c r="A8" s="91"/>
      <c r="B8" s="93"/>
      <c r="C8" s="83"/>
      <c r="D8" s="89"/>
      <c r="E8" s="18"/>
      <c r="F8" s="18"/>
      <c r="G8" s="19">
        <f>F8-E8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4">
        <f>SUM(H8:AA8)</f>
        <v>0</v>
      </c>
      <c r="AC8" s="18">
        <f>AB8*AG8</f>
        <v>0</v>
      </c>
      <c r="AD8" s="18">
        <f>G8-AC8</f>
        <v>0</v>
      </c>
      <c r="AE8" s="17"/>
      <c r="AG8" s="25">
        <v>1.1574074074074073E-05</v>
      </c>
    </row>
    <row r="9" spans="1:33" ht="12.75">
      <c r="A9" s="92"/>
      <c r="B9" s="94"/>
      <c r="C9" s="84"/>
      <c r="D9" s="90"/>
      <c r="E9" s="18"/>
      <c r="F9" s="18"/>
      <c r="G9" s="19">
        <f aca="true" t="shared" si="0" ref="G9:G15">F9-E9</f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>
        <f aca="true" t="shared" si="1" ref="AB9:AB15">SUM(H9:AA9)</f>
        <v>0</v>
      </c>
      <c r="AC9" s="18">
        <f aca="true" t="shared" si="2" ref="AC9:AC23">AB9*AG9</f>
        <v>0</v>
      </c>
      <c r="AD9" s="18">
        <f aca="true" t="shared" si="3" ref="AD9:AD23">G9-AC9</f>
        <v>0</v>
      </c>
      <c r="AE9" s="17"/>
      <c r="AG9" s="25">
        <v>1.1574074074074073E-05</v>
      </c>
    </row>
    <row r="10" spans="1:33" ht="12.75">
      <c r="A10" s="91"/>
      <c r="B10" s="93"/>
      <c r="C10" s="83"/>
      <c r="D10" s="89"/>
      <c r="E10" s="18"/>
      <c r="F10" s="18"/>
      <c r="G10" s="19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>
        <f t="shared" si="1"/>
        <v>0</v>
      </c>
      <c r="AC10" s="18">
        <f t="shared" si="2"/>
        <v>0</v>
      </c>
      <c r="AD10" s="18">
        <f t="shared" si="3"/>
        <v>0</v>
      </c>
      <c r="AE10" s="17"/>
      <c r="AG10" s="25">
        <v>1.15740740740741E-05</v>
      </c>
    </row>
    <row r="11" spans="1:33" ht="12.75">
      <c r="A11" s="92"/>
      <c r="B11" s="94"/>
      <c r="C11" s="84"/>
      <c r="D11" s="90"/>
      <c r="E11" s="18"/>
      <c r="F11" s="18"/>
      <c r="G11" s="19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f t="shared" si="1"/>
        <v>0</v>
      </c>
      <c r="AC11" s="18">
        <f t="shared" si="2"/>
        <v>0</v>
      </c>
      <c r="AD11" s="18">
        <f t="shared" si="3"/>
        <v>0</v>
      </c>
      <c r="AE11" s="17"/>
      <c r="AG11" s="25">
        <v>1.15740740740741E-05</v>
      </c>
    </row>
    <row r="12" spans="1:33" ht="12.75">
      <c r="A12" s="91"/>
      <c r="B12" s="93"/>
      <c r="C12" s="83"/>
      <c r="D12" s="89"/>
      <c r="E12" s="18"/>
      <c r="F12" s="18"/>
      <c r="G12" s="19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>
        <f t="shared" si="1"/>
        <v>0</v>
      </c>
      <c r="AC12" s="18">
        <f t="shared" si="2"/>
        <v>0</v>
      </c>
      <c r="AD12" s="18">
        <f t="shared" si="3"/>
        <v>0</v>
      </c>
      <c r="AE12" s="17"/>
      <c r="AG12" s="25">
        <v>1.15740740740741E-05</v>
      </c>
    </row>
    <row r="13" spans="1:33" ht="12.75">
      <c r="A13" s="92"/>
      <c r="B13" s="94"/>
      <c r="C13" s="84"/>
      <c r="D13" s="90"/>
      <c r="E13" s="18"/>
      <c r="F13" s="18"/>
      <c r="G13" s="19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>
        <f t="shared" si="1"/>
        <v>0</v>
      </c>
      <c r="AC13" s="18">
        <f t="shared" si="2"/>
        <v>0</v>
      </c>
      <c r="AD13" s="18">
        <f t="shared" si="3"/>
        <v>0</v>
      </c>
      <c r="AE13" s="17"/>
      <c r="AG13" s="25">
        <v>1.15740740740741E-05</v>
      </c>
    </row>
    <row r="14" spans="1:33" ht="12.75">
      <c r="A14" s="91"/>
      <c r="B14" s="93"/>
      <c r="C14" s="83"/>
      <c r="D14" s="89"/>
      <c r="E14" s="18"/>
      <c r="F14" s="18"/>
      <c r="G14" s="19">
        <f t="shared" si="0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t="shared" si="1"/>
        <v>0</v>
      </c>
      <c r="AC14" s="18">
        <f t="shared" si="2"/>
        <v>0</v>
      </c>
      <c r="AD14" s="18">
        <f t="shared" si="3"/>
        <v>0</v>
      </c>
      <c r="AE14" s="17"/>
      <c r="AG14" s="25">
        <v>1.15740740740741E-05</v>
      </c>
    </row>
    <row r="15" spans="1:33" ht="12.75">
      <c r="A15" s="92"/>
      <c r="B15" s="94"/>
      <c r="C15" s="84"/>
      <c r="D15" s="90"/>
      <c r="E15" s="18"/>
      <c r="F15" s="18"/>
      <c r="G15" s="20">
        <f t="shared" si="0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>
        <f t="shared" si="1"/>
        <v>0</v>
      </c>
      <c r="AC15" s="18">
        <f t="shared" si="2"/>
        <v>0</v>
      </c>
      <c r="AD15" s="18">
        <f t="shared" si="3"/>
        <v>0</v>
      </c>
      <c r="AE15" s="17"/>
      <c r="AG15" s="25">
        <v>1.15740740740741E-05</v>
      </c>
    </row>
    <row r="16" spans="1:33" ht="12.75">
      <c r="A16" s="91"/>
      <c r="B16" s="93"/>
      <c r="C16" s="83"/>
      <c r="D16" s="89"/>
      <c r="E16" s="18"/>
      <c r="F16" s="18"/>
      <c r="G16" s="19">
        <f>F16-E16</f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>SUM(H16:AA16)</f>
        <v>0</v>
      </c>
      <c r="AC16" s="18">
        <f t="shared" si="2"/>
        <v>0</v>
      </c>
      <c r="AD16" s="18">
        <f t="shared" si="3"/>
        <v>0</v>
      </c>
      <c r="AE16" s="17"/>
      <c r="AG16" s="25">
        <v>1.15740740740741E-05</v>
      </c>
    </row>
    <row r="17" spans="1:33" ht="12.75">
      <c r="A17" s="92"/>
      <c r="B17" s="94"/>
      <c r="C17" s="84"/>
      <c r="D17" s="90"/>
      <c r="E17" s="18"/>
      <c r="F17" s="18"/>
      <c r="G17" s="19">
        <f aca="true" t="shared" si="4" ref="G17:G23">F17-E17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>
        <f aca="true" t="shared" si="5" ref="AB17:AB23">SUM(H17:AA17)</f>
        <v>0</v>
      </c>
      <c r="AC17" s="18">
        <f t="shared" si="2"/>
        <v>0</v>
      </c>
      <c r="AD17" s="18">
        <f t="shared" si="3"/>
        <v>0</v>
      </c>
      <c r="AE17" s="17"/>
      <c r="AG17" s="25">
        <v>1.15740740740741E-05</v>
      </c>
    </row>
    <row r="18" spans="1:33" ht="12.75">
      <c r="A18" s="91"/>
      <c r="B18" s="93"/>
      <c r="C18" s="83"/>
      <c r="D18" s="89"/>
      <c r="E18" s="18"/>
      <c r="F18" s="18"/>
      <c r="G18" s="19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>
        <f t="shared" si="5"/>
        <v>0</v>
      </c>
      <c r="AC18" s="18">
        <f t="shared" si="2"/>
        <v>0</v>
      </c>
      <c r="AD18" s="18">
        <f t="shared" si="3"/>
        <v>0</v>
      </c>
      <c r="AE18" s="17"/>
      <c r="AG18" s="25">
        <v>1.15740740740741E-05</v>
      </c>
    </row>
    <row r="19" spans="1:33" ht="12.75">
      <c r="A19" s="92"/>
      <c r="B19" s="94"/>
      <c r="C19" s="84"/>
      <c r="D19" s="90"/>
      <c r="E19" s="18"/>
      <c r="F19" s="18"/>
      <c r="G19" s="19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0</v>
      </c>
      <c r="AC19" s="18">
        <f t="shared" si="2"/>
        <v>0</v>
      </c>
      <c r="AD19" s="18">
        <f t="shared" si="3"/>
        <v>0</v>
      </c>
      <c r="AE19" s="17"/>
      <c r="AG19" s="25">
        <v>1.15740740740741E-05</v>
      </c>
    </row>
    <row r="20" spans="1:33" ht="12.75">
      <c r="A20" s="91"/>
      <c r="B20" s="93"/>
      <c r="C20" s="83"/>
      <c r="D20" s="89"/>
      <c r="E20" s="18"/>
      <c r="F20" s="18"/>
      <c r="G20" s="19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>
        <f t="shared" si="5"/>
        <v>0</v>
      </c>
      <c r="AC20" s="18">
        <f t="shared" si="2"/>
        <v>0</v>
      </c>
      <c r="AD20" s="18">
        <f t="shared" si="3"/>
        <v>0</v>
      </c>
      <c r="AE20" s="17"/>
      <c r="AG20" s="25">
        <v>1.15740740740741E-05</v>
      </c>
    </row>
    <row r="21" spans="1:33" ht="12.75">
      <c r="A21" s="92"/>
      <c r="B21" s="94"/>
      <c r="C21" s="84"/>
      <c r="D21" s="90"/>
      <c r="E21" s="18"/>
      <c r="F21" s="18"/>
      <c r="G21" s="19">
        <f t="shared" si="4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4">
        <f t="shared" si="5"/>
        <v>0</v>
      </c>
      <c r="AC21" s="18">
        <f t="shared" si="2"/>
        <v>0</v>
      </c>
      <c r="AD21" s="18">
        <f t="shared" si="3"/>
        <v>0</v>
      </c>
      <c r="AE21" s="17"/>
      <c r="AG21" s="25">
        <v>1.15740740740741E-05</v>
      </c>
    </row>
    <row r="22" spans="1:33" ht="12.75">
      <c r="A22" s="91"/>
      <c r="B22" s="93"/>
      <c r="C22" s="83"/>
      <c r="D22" s="89"/>
      <c r="E22" s="18"/>
      <c r="F22" s="18"/>
      <c r="G22" s="19">
        <f t="shared" si="4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4">
        <f t="shared" si="5"/>
        <v>0</v>
      </c>
      <c r="AC22" s="18">
        <f t="shared" si="2"/>
        <v>0</v>
      </c>
      <c r="AD22" s="18">
        <f t="shared" si="3"/>
        <v>0</v>
      </c>
      <c r="AE22" s="17"/>
      <c r="AG22" s="25">
        <v>1.15740740740741E-05</v>
      </c>
    </row>
    <row r="23" spans="1:33" ht="12.75">
      <c r="A23" s="92"/>
      <c r="B23" s="94"/>
      <c r="C23" s="84"/>
      <c r="D23" s="90"/>
      <c r="E23" s="18"/>
      <c r="F23" s="18"/>
      <c r="G23" s="20">
        <f t="shared" si="4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4">
        <f t="shared" si="5"/>
        <v>0</v>
      </c>
      <c r="AC23" s="18">
        <f t="shared" si="2"/>
        <v>0</v>
      </c>
      <c r="AD23" s="18">
        <f t="shared" si="3"/>
        <v>0</v>
      </c>
      <c r="AE23" s="17"/>
      <c r="AG23" s="25">
        <v>1.15740740740741E-05</v>
      </c>
    </row>
    <row r="26" ht="14.25">
      <c r="A26" s="4" t="s">
        <v>44</v>
      </c>
    </row>
    <row r="27" ht="14.25">
      <c r="A27" s="4"/>
    </row>
    <row r="28" ht="14.25">
      <c r="A28" s="5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D16:D17"/>
    <mergeCell ref="C22:C23"/>
    <mergeCell ref="D18:D19"/>
    <mergeCell ref="D20:D21"/>
    <mergeCell ref="D22:D23"/>
    <mergeCell ref="C18:C19"/>
    <mergeCell ref="C20:C21"/>
    <mergeCell ref="C16:C17"/>
    <mergeCell ref="A22:A23"/>
    <mergeCell ref="B22:B23"/>
    <mergeCell ref="A8:A9"/>
    <mergeCell ref="B8:B9"/>
    <mergeCell ref="A20:A21"/>
    <mergeCell ref="A18:A19"/>
    <mergeCell ref="A16:A17"/>
    <mergeCell ref="B16:B17"/>
    <mergeCell ref="B20:B21"/>
    <mergeCell ref="B18:B19"/>
    <mergeCell ref="D12:D13"/>
    <mergeCell ref="A12:A13"/>
    <mergeCell ref="C14:C15"/>
    <mergeCell ref="D14:D15"/>
    <mergeCell ref="C12:C13"/>
    <mergeCell ref="A14:A15"/>
    <mergeCell ref="B14:B15"/>
    <mergeCell ref="B12:B13"/>
    <mergeCell ref="C10:C11"/>
    <mergeCell ref="A1:AE1"/>
    <mergeCell ref="A2:AE2"/>
    <mergeCell ref="A4:AE4"/>
    <mergeCell ref="A7:B7"/>
    <mergeCell ref="D8:D9"/>
    <mergeCell ref="C8:C9"/>
    <mergeCell ref="D10:D11"/>
    <mergeCell ref="A10:A11"/>
    <mergeCell ref="B10:B1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7">
      <selection activeCell="A26" sqref="A26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3.28125" style="0" bestFit="1" customWidth="1"/>
    <col min="4" max="4" width="4.28125" style="0" customWidth="1"/>
    <col min="5" max="5" width="8.00390625" style="0" customWidth="1"/>
    <col min="6" max="6" width="7.8515625" style="0" customWidth="1"/>
    <col min="7" max="7" width="8.140625" style="0" bestFit="1" customWidth="1"/>
    <col min="8" max="15" width="2.00390625" style="3" customWidth="1"/>
    <col min="16" max="16" width="2.57421875" style="3" customWidth="1"/>
    <col min="17" max="18" width="2.00390625" style="3" customWidth="1"/>
    <col min="19" max="19" width="2.7109375" style="3" customWidth="1"/>
    <col min="20" max="21" width="2.00390625" style="3" customWidth="1"/>
    <col min="22" max="22" width="2.57421875" style="3" customWidth="1"/>
    <col min="23" max="23" width="3.28125" style="3" customWidth="1"/>
    <col min="24" max="27" width="2.00390625" style="3" customWidth="1"/>
    <col min="28" max="28" width="4.7109375" style="0" customWidth="1"/>
    <col min="29" max="29" width="9.00390625" style="0" customWidth="1"/>
    <col min="30" max="30" width="7.140625" style="0" bestFit="1" customWidth="1"/>
    <col min="31" max="31" width="3.421875" style="0" customWidth="1"/>
    <col min="32" max="34" width="3.28125" style="0" bestFit="1" customWidth="1"/>
  </cols>
  <sheetData>
    <row r="1" spans="1:32" ht="27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"/>
    </row>
    <row r="2" spans="1:32" ht="30.75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"/>
    </row>
    <row r="3" spans="1:31" ht="13.5" thickTop="1">
      <c r="A3" s="6" t="s">
        <v>38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 s="7" t="s">
        <v>33</v>
      </c>
    </row>
    <row r="4" spans="1:32" ht="15.75" customHeight="1" thickBo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"/>
    </row>
    <row r="5" spans="1:3" ht="12.75">
      <c r="A5" s="2" t="s">
        <v>31</v>
      </c>
      <c r="B5" s="12"/>
      <c r="C5" s="12"/>
    </row>
    <row r="7" spans="1:34" ht="69.75" customHeight="1">
      <c r="A7" s="88" t="s">
        <v>0</v>
      </c>
      <c r="B7" s="88"/>
      <c r="C7" s="1" t="s">
        <v>40</v>
      </c>
      <c r="D7" s="1" t="s">
        <v>1</v>
      </c>
      <c r="E7" s="13" t="s">
        <v>2</v>
      </c>
      <c r="F7" s="13" t="s">
        <v>3</v>
      </c>
      <c r="G7" s="1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5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  <c r="AF7" s="11" t="s">
        <v>29</v>
      </c>
      <c r="AG7" s="11" t="s">
        <v>30</v>
      </c>
      <c r="AH7" s="11" t="s">
        <v>32</v>
      </c>
    </row>
    <row r="8" spans="1:35" ht="12.75">
      <c r="A8" s="91"/>
      <c r="B8" s="93"/>
      <c r="C8" s="83"/>
      <c r="D8" s="89"/>
      <c r="E8" s="18"/>
      <c r="F8" s="18"/>
      <c r="G8" s="19">
        <f>F8-E8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4">
        <f>SUM(H8:AA8)</f>
        <v>0</v>
      </c>
      <c r="AC8" s="18">
        <f aca="true" t="shared" si="0" ref="AC8:AC23">AB8*AI8</f>
        <v>0</v>
      </c>
      <c r="AD8" s="18">
        <f>G8-AC8</f>
        <v>0</v>
      </c>
      <c r="AE8" s="17"/>
      <c r="AF8" s="26"/>
      <c r="AG8" s="26"/>
      <c r="AH8" s="26"/>
      <c r="AI8" s="25">
        <v>1.1574074074074073E-05</v>
      </c>
    </row>
    <row r="9" spans="1:35" ht="12.75">
      <c r="A9" s="92"/>
      <c r="B9" s="94"/>
      <c r="C9" s="84"/>
      <c r="D9" s="90"/>
      <c r="E9" s="18"/>
      <c r="F9" s="18"/>
      <c r="G9" s="19">
        <f aca="true" t="shared" si="1" ref="G9:G15">F9-E9</f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>
        <f aca="true" t="shared" si="2" ref="AB9:AB15">SUM(H9:AA9)</f>
        <v>0</v>
      </c>
      <c r="AC9" s="18">
        <f t="shared" si="0"/>
        <v>0</v>
      </c>
      <c r="AD9" s="18">
        <f aca="true" t="shared" si="3" ref="AD9:AD23">G9-AC9</f>
        <v>0</v>
      </c>
      <c r="AE9" s="17"/>
      <c r="AF9" s="26"/>
      <c r="AG9" s="26"/>
      <c r="AH9" s="26"/>
      <c r="AI9" s="25">
        <v>1.1574074074074073E-05</v>
      </c>
    </row>
    <row r="10" spans="1:35" ht="12.75">
      <c r="A10" s="91"/>
      <c r="B10" s="93"/>
      <c r="C10" s="83"/>
      <c r="D10" s="89"/>
      <c r="E10" s="18"/>
      <c r="F10" s="18"/>
      <c r="G10" s="19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>
        <f t="shared" si="2"/>
        <v>0</v>
      </c>
      <c r="AC10" s="18">
        <f t="shared" si="0"/>
        <v>0</v>
      </c>
      <c r="AD10" s="18">
        <f t="shared" si="3"/>
        <v>0</v>
      </c>
      <c r="AE10" s="17"/>
      <c r="AF10" s="26"/>
      <c r="AG10" s="26"/>
      <c r="AH10" s="26"/>
      <c r="AI10" s="25">
        <v>1.15740740740741E-05</v>
      </c>
    </row>
    <row r="11" spans="1:35" ht="12.75">
      <c r="A11" s="92"/>
      <c r="B11" s="94"/>
      <c r="C11" s="84"/>
      <c r="D11" s="90"/>
      <c r="E11" s="18"/>
      <c r="F11" s="18"/>
      <c r="G11" s="19">
        <f t="shared" si="1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f t="shared" si="2"/>
        <v>0</v>
      </c>
      <c r="AC11" s="18">
        <f t="shared" si="0"/>
        <v>0</v>
      </c>
      <c r="AD11" s="18">
        <f t="shared" si="3"/>
        <v>0</v>
      </c>
      <c r="AE11" s="17"/>
      <c r="AF11" s="26"/>
      <c r="AG11" s="26"/>
      <c r="AH11" s="26"/>
      <c r="AI11" s="25">
        <v>1.15740740740741E-05</v>
      </c>
    </row>
    <row r="12" spans="1:35" ht="12.75">
      <c r="A12" s="91"/>
      <c r="B12" s="93"/>
      <c r="C12" s="83"/>
      <c r="D12" s="89"/>
      <c r="E12" s="18"/>
      <c r="F12" s="18"/>
      <c r="G12" s="19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>
        <f t="shared" si="2"/>
        <v>0</v>
      </c>
      <c r="AC12" s="18">
        <f t="shared" si="0"/>
        <v>0</v>
      </c>
      <c r="AD12" s="18">
        <f t="shared" si="3"/>
        <v>0</v>
      </c>
      <c r="AE12" s="17"/>
      <c r="AF12" s="26"/>
      <c r="AG12" s="26"/>
      <c r="AH12" s="26"/>
      <c r="AI12" s="25">
        <v>1.15740740740741E-05</v>
      </c>
    </row>
    <row r="13" spans="1:35" ht="12.75">
      <c r="A13" s="92"/>
      <c r="B13" s="94"/>
      <c r="C13" s="84"/>
      <c r="D13" s="90"/>
      <c r="E13" s="18"/>
      <c r="F13" s="18"/>
      <c r="G13" s="19">
        <f t="shared" si="1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>
        <f t="shared" si="2"/>
        <v>0</v>
      </c>
      <c r="AC13" s="18">
        <f t="shared" si="0"/>
        <v>0</v>
      </c>
      <c r="AD13" s="18">
        <f t="shared" si="3"/>
        <v>0</v>
      </c>
      <c r="AE13" s="17"/>
      <c r="AF13" s="26"/>
      <c r="AG13" s="26"/>
      <c r="AH13" s="26"/>
      <c r="AI13" s="25">
        <v>1.15740740740741E-05</v>
      </c>
    </row>
    <row r="14" spans="1:35" ht="12.75">
      <c r="A14" s="91"/>
      <c r="B14" s="93"/>
      <c r="C14" s="83"/>
      <c r="D14" s="89"/>
      <c r="E14" s="18"/>
      <c r="F14" s="18"/>
      <c r="G14" s="19">
        <f t="shared" si="1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t="shared" si="2"/>
        <v>0</v>
      </c>
      <c r="AC14" s="18">
        <f t="shared" si="0"/>
        <v>0</v>
      </c>
      <c r="AD14" s="18">
        <f t="shared" si="3"/>
        <v>0</v>
      </c>
      <c r="AE14" s="17"/>
      <c r="AF14" s="26"/>
      <c r="AG14" s="26"/>
      <c r="AH14" s="26"/>
      <c r="AI14" s="25">
        <v>1.15740740740741E-05</v>
      </c>
    </row>
    <row r="15" spans="1:35" ht="12.75">
      <c r="A15" s="92"/>
      <c r="B15" s="94"/>
      <c r="C15" s="84"/>
      <c r="D15" s="90"/>
      <c r="E15" s="18"/>
      <c r="F15" s="18"/>
      <c r="G15" s="20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>
        <f t="shared" si="2"/>
        <v>0</v>
      </c>
      <c r="AC15" s="18">
        <f t="shared" si="0"/>
        <v>0</v>
      </c>
      <c r="AD15" s="18">
        <f t="shared" si="3"/>
        <v>0</v>
      </c>
      <c r="AE15" s="17"/>
      <c r="AF15" s="26"/>
      <c r="AG15" s="26"/>
      <c r="AH15" s="26"/>
      <c r="AI15" s="25">
        <v>1.15740740740741E-05</v>
      </c>
    </row>
    <row r="16" spans="1:35" ht="12.75">
      <c r="A16" s="91"/>
      <c r="B16" s="93"/>
      <c r="C16" s="83"/>
      <c r="D16" s="89"/>
      <c r="E16" s="18"/>
      <c r="F16" s="18"/>
      <c r="G16" s="19">
        <f>F16-E16</f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>SUM(H16:AA16)</f>
        <v>0</v>
      </c>
      <c r="AC16" s="18">
        <f t="shared" si="0"/>
        <v>0</v>
      </c>
      <c r="AD16" s="18">
        <f t="shared" si="3"/>
        <v>0</v>
      </c>
      <c r="AE16" s="17"/>
      <c r="AF16" s="26"/>
      <c r="AG16" s="26"/>
      <c r="AH16" s="26"/>
      <c r="AI16" s="25">
        <v>1.15740740740741E-05</v>
      </c>
    </row>
    <row r="17" spans="1:35" ht="12.75">
      <c r="A17" s="92"/>
      <c r="B17" s="94"/>
      <c r="C17" s="84"/>
      <c r="D17" s="90"/>
      <c r="E17" s="18"/>
      <c r="F17" s="18"/>
      <c r="G17" s="19">
        <f aca="true" t="shared" si="4" ref="G17:G23">F17-E17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>
        <f aca="true" t="shared" si="5" ref="AB17:AB23">SUM(H17:AA17)</f>
        <v>0</v>
      </c>
      <c r="AC17" s="18">
        <f t="shared" si="0"/>
        <v>0</v>
      </c>
      <c r="AD17" s="18">
        <f t="shared" si="3"/>
        <v>0</v>
      </c>
      <c r="AE17" s="17"/>
      <c r="AF17" s="26"/>
      <c r="AG17" s="26"/>
      <c r="AH17" s="26"/>
      <c r="AI17" s="25">
        <v>1.15740740740741E-05</v>
      </c>
    </row>
    <row r="18" spans="1:35" ht="12.75">
      <c r="A18" s="91"/>
      <c r="B18" s="93"/>
      <c r="C18" s="83"/>
      <c r="D18" s="89"/>
      <c r="E18" s="18"/>
      <c r="F18" s="18"/>
      <c r="G18" s="19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>
        <f t="shared" si="5"/>
        <v>0</v>
      </c>
      <c r="AC18" s="18">
        <f t="shared" si="0"/>
        <v>0</v>
      </c>
      <c r="AD18" s="18">
        <f t="shared" si="3"/>
        <v>0</v>
      </c>
      <c r="AE18" s="17"/>
      <c r="AF18" s="26"/>
      <c r="AG18" s="26"/>
      <c r="AH18" s="26"/>
      <c r="AI18" s="25">
        <v>1.15740740740741E-05</v>
      </c>
    </row>
    <row r="19" spans="1:35" ht="12.75">
      <c r="A19" s="92"/>
      <c r="B19" s="94"/>
      <c r="C19" s="84"/>
      <c r="D19" s="90"/>
      <c r="E19" s="18"/>
      <c r="F19" s="18"/>
      <c r="G19" s="19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0</v>
      </c>
      <c r="AC19" s="18">
        <f t="shared" si="0"/>
        <v>0</v>
      </c>
      <c r="AD19" s="18">
        <f t="shared" si="3"/>
        <v>0</v>
      </c>
      <c r="AE19" s="17"/>
      <c r="AF19" s="26"/>
      <c r="AG19" s="26"/>
      <c r="AH19" s="26"/>
      <c r="AI19" s="25">
        <v>1.15740740740741E-05</v>
      </c>
    </row>
    <row r="20" spans="1:35" ht="12.75">
      <c r="A20" s="91"/>
      <c r="B20" s="93"/>
      <c r="C20" s="83"/>
      <c r="D20" s="89"/>
      <c r="E20" s="18"/>
      <c r="F20" s="18"/>
      <c r="G20" s="19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>
        <f t="shared" si="5"/>
        <v>0</v>
      </c>
      <c r="AC20" s="18">
        <f t="shared" si="0"/>
        <v>0</v>
      </c>
      <c r="AD20" s="18">
        <f t="shared" si="3"/>
        <v>0</v>
      </c>
      <c r="AE20" s="17"/>
      <c r="AF20" s="26"/>
      <c r="AG20" s="26"/>
      <c r="AH20" s="26"/>
      <c r="AI20" s="25">
        <v>1.15740740740741E-05</v>
      </c>
    </row>
    <row r="21" spans="1:35" ht="12.75">
      <c r="A21" s="92"/>
      <c r="B21" s="94"/>
      <c r="C21" s="84"/>
      <c r="D21" s="90"/>
      <c r="E21" s="18"/>
      <c r="F21" s="18"/>
      <c r="G21" s="19">
        <f t="shared" si="4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4">
        <f t="shared" si="5"/>
        <v>0</v>
      </c>
      <c r="AC21" s="18">
        <f t="shared" si="0"/>
        <v>0</v>
      </c>
      <c r="AD21" s="18">
        <f t="shared" si="3"/>
        <v>0</v>
      </c>
      <c r="AE21" s="17"/>
      <c r="AF21" s="26"/>
      <c r="AG21" s="26"/>
      <c r="AH21" s="26"/>
      <c r="AI21" s="25">
        <v>1.15740740740741E-05</v>
      </c>
    </row>
    <row r="22" spans="1:35" ht="12.75">
      <c r="A22" s="91"/>
      <c r="B22" s="93"/>
      <c r="C22" s="83"/>
      <c r="D22" s="89"/>
      <c r="E22" s="18"/>
      <c r="F22" s="18"/>
      <c r="G22" s="19">
        <f t="shared" si="4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4">
        <f t="shared" si="5"/>
        <v>0</v>
      </c>
      <c r="AC22" s="18">
        <f t="shared" si="0"/>
        <v>0</v>
      </c>
      <c r="AD22" s="18">
        <f t="shared" si="3"/>
        <v>0</v>
      </c>
      <c r="AE22" s="17"/>
      <c r="AF22" s="26"/>
      <c r="AG22" s="26"/>
      <c r="AH22" s="26"/>
      <c r="AI22" s="25">
        <v>1.15740740740741E-05</v>
      </c>
    </row>
    <row r="23" spans="1:35" ht="12.75">
      <c r="A23" s="92"/>
      <c r="B23" s="94"/>
      <c r="C23" s="84"/>
      <c r="D23" s="90"/>
      <c r="E23" s="18"/>
      <c r="F23" s="18"/>
      <c r="G23" s="20">
        <f t="shared" si="4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4">
        <f t="shared" si="5"/>
        <v>0</v>
      </c>
      <c r="AC23" s="18">
        <f t="shared" si="0"/>
        <v>0</v>
      </c>
      <c r="AD23" s="18">
        <f t="shared" si="3"/>
        <v>0</v>
      </c>
      <c r="AE23" s="17"/>
      <c r="AF23" s="26"/>
      <c r="AG23" s="26"/>
      <c r="AH23" s="26"/>
      <c r="AI23" s="25">
        <v>1.15740740740741E-05</v>
      </c>
    </row>
    <row r="26" ht="14.25">
      <c r="A26" s="4" t="s">
        <v>44</v>
      </c>
    </row>
    <row r="27" ht="14.25">
      <c r="A27" s="4"/>
    </row>
    <row r="28" ht="14.25">
      <c r="A28" s="5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1:AE1"/>
    <mergeCell ref="A2:AE2"/>
    <mergeCell ref="A4:AE4"/>
    <mergeCell ref="A7:B7"/>
    <mergeCell ref="A14:A15"/>
    <mergeCell ref="B14:B15"/>
    <mergeCell ref="D12:D13"/>
    <mergeCell ref="D14:D15"/>
    <mergeCell ref="C14:C15"/>
    <mergeCell ref="A12:A13"/>
    <mergeCell ref="A8:A9"/>
    <mergeCell ref="B8:B9"/>
    <mergeCell ref="D8:D9"/>
    <mergeCell ref="A10:A11"/>
    <mergeCell ref="B10:B11"/>
    <mergeCell ref="D10:D11"/>
    <mergeCell ref="C8:C9"/>
    <mergeCell ref="C10:C11"/>
    <mergeCell ref="A16:A17"/>
    <mergeCell ref="C22:C23"/>
    <mergeCell ref="A22:A23"/>
    <mergeCell ref="A18:A19"/>
    <mergeCell ref="B18:B19"/>
    <mergeCell ref="C20:C21"/>
    <mergeCell ref="B16:B17"/>
    <mergeCell ref="C16:C17"/>
    <mergeCell ref="A20:A21"/>
    <mergeCell ref="B22:B23"/>
    <mergeCell ref="D22:D23"/>
    <mergeCell ref="B20:B21"/>
    <mergeCell ref="B12:B13"/>
    <mergeCell ref="D20:D21"/>
    <mergeCell ref="D18:D19"/>
    <mergeCell ref="C18:C19"/>
    <mergeCell ref="D16:D17"/>
    <mergeCell ref="C12:C1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3.28125" style="0" bestFit="1" customWidth="1"/>
    <col min="4" max="4" width="4.28125" style="0" customWidth="1"/>
    <col min="5" max="5" width="8.00390625" style="0" customWidth="1"/>
    <col min="6" max="6" width="7.8515625" style="0" customWidth="1"/>
    <col min="7" max="7" width="8.140625" style="0" bestFit="1" customWidth="1"/>
    <col min="8" max="15" width="2.00390625" style="3" customWidth="1"/>
    <col min="16" max="16" width="2.57421875" style="3" customWidth="1"/>
    <col min="17" max="18" width="2.00390625" style="3" customWidth="1"/>
    <col min="19" max="19" width="2.7109375" style="3" customWidth="1"/>
    <col min="20" max="21" width="2.00390625" style="3" customWidth="1"/>
    <col min="22" max="22" width="2.57421875" style="3" customWidth="1"/>
    <col min="23" max="23" width="2.57421875" style="3" bestFit="1" customWidth="1"/>
    <col min="24" max="27" width="2.00390625" style="3" customWidth="1"/>
    <col min="28" max="28" width="4.7109375" style="0" customWidth="1"/>
    <col min="29" max="29" width="9.00390625" style="0" customWidth="1"/>
    <col min="30" max="30" width="7.140625" style="0" bestFit="1" customWidth="1"/>
    <col min="31" max="31" width="3.421875" style="0" customWidth="1"/>
    <col min="32" max="34" width="3.28125" style="0" bestFit="1" customWidth="1"/>
  </cols>
  <sheetData>
    <row r="1" spans="1:32" ht="27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"/>
    </row>
    <row r="2" spans="1:32" ht="30.75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"/>
    </row>
    <row r="3" spans="1:31" ht="13.5" thickTop="1">
      <c r="A3" s="6" t="s">
        <v>38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 s="7" t="s">
        <v>33</v>
      </c>
    </row>
    <row r="4" spans="1:32" ht="15.75" customHeight="1" thickBot="1">
      <c r="A4" s="87" t="s">
        <v>41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"/>
    </row>
    <row r="5" spans="1:3" ht="12.75">
      <c r="A5" s="2" t="s">
        <v>31</v>
      </c>
      <c r="B5" s="12"/>
      <c r="C5" s="12"/>
    </row>
    <row r="7" spans="1:34" ht="69.75" customHeight="1">
      <c r="A7" s="131" t="s">
        <v>0</v>
      </c>
      <c r="B7" s="131"/>
      <c r="C7" s="13" t="s">
        <v>40</v>
      </c>
      <c r="D7" s="13" t="s">
        <v>1</v>
      </c>
      <c r="E7" s="13" t="s">
        <v>2</v>
      </c>
      <c r="F7" s="13" t="s">
        <v>3</v>
      </c>
      <c r="G7" s="1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5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  <c r="AF7" s="11" t="s">
        <v>29</v>
      </c>
      <c r="AG7" s="11" t="s">
        <v>30</v>
      </c>
      <c r="AH7" s="11" t="s">
        <v>32</v>
      </c>
    </row>
    <row r="8" spans="1:35" ht="12.75">
      <c r="A8" s="14"/>
      <c r="B8" s="31"/>
      <c r="C8" s="31"/>
      <c r="D8" s="32"/>
      <c r="E8" s="18"/>
      <c r="F8" s="18"/>
      <c r="G8" s="19">
        <f>F8-E8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4">
        <f>SUM(H8:AA8)</f>
        <v>0</v>
      </c>
      <c r="AC8" s="18">
        <f aca="true" t="shared" si="0" ref="AC8:AC23">AB8*AI8</f>
        <v>0</v>
      </c>
      <c r="AD8" s="18">
        <f>G8-AC8</f>
        <v>0</v>
      </c>
      <c r="AE8" s="17"/>
      <c r="AF8" s="26"/>
      <c r="AG8" s="26"/>
      <c r="AH8" s="26"/>
      <c r="AI8" s="25">
        <v>1.1574074074074073E-05</v>
      </c>
    </row>
    <row r="9" spans="1:35" ht="12.75">
      <c r="A9" s="14"/>
      <c r="B9" s="31"/>
      <c r="C9" s="31"/>
      <c r="D9" s="32"/>
      <c r="E9" s="18"/>
      <c r="F9" s="18"/>
      <c r="G9" s="19">
        <f aca="true" t="shared" si="1" ref="G9:G15">F9-E9</f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>
        <f aca="true" t="shared" si="2" ref="AB9:AB15">SUM(H9:AA9)</f>
        <v>0</v>
      </c>
      <c r="AC9" s="18">
        <f t="shared" si="0"/>
        <v>0</v>
      </c>
      <c r="AD9" s="18">
        <f aca="true" t="shared" si="3" ref="AD9:AD23">G9-AC9</f>
        <v>0</v>
      </c>
      <c r="AE9" s="17"/>
      <c r="AF9" s="26"/>
      <c r="AG9" s="26"/>
      <c r="AH9" s="26"/>
      <c r="AI9" s="25">
        <v>1.1574074074074073E-05</v>
      </c>
    </row>
    <row r="10" spans="1:35" ht="12.75">
      <c r="A10" s="14"/>
      <c r="B10" s="31"/>
      <c r="C10" s="31"/>
      <c r="D10" s="32"/>
      <c r="E10" s="18"/>
      <c r="F10" s="18"/>
      <c r="G10" s="19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>
        <f t="shared" si="2"/>
        <v>0</v>
      </c>
      <c r="AC10" s="18">
        <f t="shared" si="0"/>
        <v>0</v>
      </c>
      <c r="AD10" s="18">
        <f t="shared" si="3"/>
        <v>0</v>
      </c>
      <c r="AE10" s="17"/>
      <c r="AF10" s="26"/>
      <c r="AG10" s="26"/>
      <c r="AH10" s="26"/>
      <c r="AI10" s="25">
        <v>1.15740740740741E-05</v>
      </c>
    </row>
    <row r="11" spans="1:35" ht="12.75">
      <c r="A11" s="14"/>
      <c r="B11" s="31"/>
      <c r="C11" s="31"/>
      <c r="D11" s="32"/>
      <c r="E11" s="18"/>
      <c r="F11" s="18"/>
      <c r="G11" s="19">
        <f t="shared" si="1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f t="shared" si="2"/>
        <v>0</v>
      </c>
      <c r="AC11" s="18">
        <f t="shared" si="0"/>
        <v>0</v>
      </c>
      <c r="AD11" s="18">
        <f t="shared" si="3"/>
        <v>0</v>
      </c>
      <c r="AE11" s="17"/>
      <c r="AF11" s="26"/>
      <c r="AG11" s="26"/>
      <c r="AH11" s="26"/>
      <c r="AI11" s="25">
        <v>1.15740740740741E-05</v>
      </c>
    </row>
    <row r="12" spans="1:35" ht="12.75">
      <c r="A12" s="14"/>
      <c r="B12" s="31"/>
      <c r="C12" s="31"/>
      <c r="D12" s="32"/>
      <c r="E12" s="18"/>
      <c r="F12" s="18"/>
      <c r="G12" s="19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>
        <f t="shared" si="2"/>
        <v>0</v>
      </c>
      <c r="AC12" s="18">
        <f t="shared" si="0"/>
        <v>0</v>
      </c>
      <c r="AD12" s="18">
        <f t="shared" si="3"/>
        <v>0</v>
      </c>
      <c r="AE12" s="17"/>
      <c r="AF12" s="26"/>
      <c r="AG12" s="26"/>
      <c r="AH12" s="26"/>
      <c r="AI12" s="25">
        <v>1.15740740740741E-05</v>
      </c>
    </row>
    <row r="13" spans="1:35" ht="12.75">
      <c r="A13" s="14"/>
      <c r="B13" s="31"/>
      <c r="C13" s="31"/>
      <c r="D13" s="32"/>
      <c r="E13" s="18"/>
      <c r="F13" s="18"/>
      <c r="G13" s="19">
        <f t="shared" si="1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>
        <f t="shared" si="2"/>
        <v>0</v>
      </c>
      <c r="AC13" s="18">
        <f t="shared" si="0"/>
        <v>0</v>
      </c>
      <c r="AD13" s="18">
        <f t="shared" si="3"/>
        <v>0</v>
      </c>
      <c r="AE13" s="17"/>
      <c r="AF13" s="26"/>
      <c r="AG13" s="26"/>
      <c r="AH13" s="26"/>
      <c r="AI13" s="25">
        <v>1.15740740740741E-05</v>
      </c>
    </row>
    <row r="14" spans="1:35" ht="12.75">
      <c r="A14" s="14"/>
      <c r="B14" s="31"/>
      <c r="C14" s="31"/>
      <c r="D14" s="32"/>
      <c r="E14" s="18"/>
      <c r="F14" s="18"/>
      <c r="G14" s="19">
        <f t="shared" si="1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t="shared" si="2"/>
        <v>0</v>
      </c>
      <c r="AC14" s="18">
        <f t="shared" si="0"/>
        <v>0</v>
      </c>
      <c r="AD14" s="18">
        <f t="shared" si="3"/>
        <v>0</v>
      </c>
      <c r="AE14" s="17"/>
      <c r="AF14" s="26"/>
      <c r="AG14" s="26"/>
      <c r="AH14" s="26"/>
      <c r="AI14" s="25">
        <v>1.15740740740741E-05</v>
      </c>
    </row>
    <row r="15" spans="1:35" ht="12.75">
      <c r="A15" s="14"/>
      <c r="B15" s="31"/>
      <c r="C15" s="31"/>
      <c r="D15" s="32"/>
      <c r="E15" s="18"/>
      <c r="F15" s="18"/>
      <c r="G15" s="20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>
        <f t="shared" si="2"/>
        <v>0</v>
      </c>
      <c r="AC15" s="18">
        <f t="shared" si="0"/>
        <v>0</v>
      </c>
      <c r="AD15" s="18">
        <f t="shared" si="3"/>
        <v>0</v>
      </c>
      <c r="AE15" s="17"/>
      <c r="AF15" s="26"/>
      <c r="AG15" s="26"/>
      <c r="AH15" s="26"/>
      <c r="AI15" s="25">
        <v>1.15740740740741E-05</v>
      </c>
    </row>
    <row r="16" spans="1:35" ht="12.75">
      <c r="A16" s="14"/>
      <c r="B16" s="31"/>
      <c r="C16" s="31"/>
      <c r="D16" s="32"/>
      <c r="E16" s="18"/>
      <c r="F16" s="18"/>
      <c r="G16" s="19">
        <f>F16-E16</f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>SUM(H16:AA16)</f>
        <v>0</v>
      </c>
      <c r="AC16" s="18">
        <f t="shared" si="0"/>
        <v>0</v>
      </c>
      <c r="AD16" s="18">
        <f t="shared" si="3"/>
        <v>0</v>
      </c>
      <c r="AE16" s="17"/>
      <c r="AF16" s="26"/>
      <c r="AG16" s="26"/>
      <c r="AH16" s="26"/>
      <c r="AI16" s="25">
        <v>1.15740740740741E-05</v>
      </c>
    </row>
    <row r="17" spans="1:35" ht="12.75">
      <c r="A17" s="14"/>
      <c r="B17" s="31"/>
      <c r="C17" s="31"/>
      <c r="D17" s="32"/>
      <c r="E17" s="18"/>
      <c r="F17" s="18"/>
      <c r="G17" s="19">
        <f aca="true" t="shared" si="4" ref="G17:G23">F17-E17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>
        <f aca="true" t="shared" si="5" ref="AB17:AB23">SUM(H17:AA17)</f>
        <v>0</v>
      </c>
      <c r="AC17" s="18">
        <f t="shared" si="0"/>
        <v>0</v>
      </c>
      <c r="AD17" s="18">
        <f t="shared" si="3"/>
        <v>0</v>
      </c>
      <c r="AE17" s="17"/>
      <c r="AF17" s="26"/>
      <c r="AG17" s="26"/>
      <c r="AH17" s="26"/>
      <c r="AI17" s="25">
        <v>1.15740740740741E-05</v>
      </c>
    </row>
    <row r="18" spans="1:35" ht="12.75">
      <c r="A18" s="14"/>
      <c r="B18" s="31"/>
      <c r="C18" s="31"/>
      <c r="D18" s="32"/>
      <c r="E18" s="18"/>
      <c r="F18" s="18"/>
      <c r="G18" s="19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>
        <f t="shared" si="5"/>
        <v>0</v>
      </c>
      <c r="AC18" s="18">
        <f t="shared" si="0"/>
        <v>0</v>
      </c>
      <c r="AD18" s="18">
        <f t="shared" si="3"/>
        <v>0</v>
      </c>
      <c r="AE18" s="17"/>
      <c r="AF18" s="26"/>
      <c r="AG18" s="26"/>
      <c r="AH18" s="26"/>
      <c r="AI18" s="25">
        <v>1.15740740740741E-05</v>
      </c>
    </row>
    <row r="19" spans="1:35" ht="12.75">
      <c r="A19" s="14"/>
      <c r="B19" s="31"/>
      <c r="C19" s="31"/>
      <c r="D19" s="32"/>
      <c r="E19" s="18"/>
      <c r="F19" s="18"/>
      <c r="G19" s="19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0</v>
      </c>
      <c r="AC19" s="18">
        <f t="shared" si="0"/>
        <v>0</v>
      </c>
      <c r="AD19" s="18">
        <f t="shared" si="3"/>
        <v>0</v>
      </c>
      <c r="AE19" s="17"/>
      <c r="AF19" s="26"/>
      <c r="AG19" s="26"/>
      <c r="AH19" s="26"/>
      <c r="AI19" s="25">
        <v>1.15740740740741E-05</v>
      </c>
    </row>
    <row r="20" spans="1:35" ht="12.75">
      <c r="A20" s="14"/>
      <c r="B20" s="31"/>
      <c r="C20" s="31"/>
      <c r="D20" s="32"/>
      <c r="E20" s="18"/>
      <c r="F20" s="18"/>
      <c r="G20" s="19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>
        <f t="shared" si="5"/>
        <v>0</v>
      </c>
      <c r="AC20" s="18">
        <f t="shared" si="0"/>
        <v>0</v>
      </c>
      <c r="AD20" s="18">
        <f t="shared" si="3"/>
        <v>0</v>
      </c>
      <c r="AE20" s="17"/>
      <c r="AF20" s="26"/>
      <c r="AG20" s="26"/>
      <c r="AH20" s="26"/>
      <c r="AI20" s="25">
        <v>1.15740740740741E-05</v>
      </c>
    </row>
    <row r="21" spans="1:35" ht="12.75">
      <c r="A21" s="14"/>
      <c r="B21" s="31"/>
      <c r="C21" s="31"/>
      <c r="D21" s="32"/>
      <c r="E21" s="18"/>
      <c r="F21" s="18"/>
      <c r="G21" s="19">
        <f t="shared" si="4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4">
        <f t="shared" si="5"/>
        <v>0</v>
      </c>
      <c r="AC21" s="18">
        <f t="shared" si="0"/>
        <v>0</v>
      </c>
      <c r="AD21" s="18">
        <f t="shared" si="3"/>
        <v>0</v>
      </c>
      <c r="AE21" s="17"/>
      <c r="AF21" s="26"/>
      <c r="AG21" s="26"/>
      <c r="AH21" s="26"/>
      <c r="AI21" s="25">
        <v>1.15740740740741E-05</v>
      </c>
    </row>
    <row r="22" spans="1:35" ht="12.75">
      <c r="A22" s="14"/>
      <c r="B22" s="31"/>
      <c r="C22" s="31"/>
      <c r="D22" s="32"/>
      <c r="E22" s="18"/>
      <c r="F22" s="18"/>
      <c r="G22" s="19">
        <f t="shared" si="4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4">
        <f t="shared" si="5"/>
        <v>0</v>
      </c>
      <c r="AC22" s="18">
        <f t="shared" si="0"/>
        <v>0</v>
      </c>
      <c r="AD22" s="18">
        <f t="shared" si="3"/>
        <v>0</v>
      </c>
      <c r="AE22" s="17"/>
      <c r="AF22" s="26"/>
      <c r="AG22" s="26"/>
      <c r="AH22" s="26"/>
      <c r="AI22" s="25">
        <v>1.15740740740741E-05</v>
      </c>
    </row>
    <row r="23" spans="1:35" ht="12.75">
      <c r="A23" s="14"/>
      <c r="B23" s="31"/>
      <c r="C23" s="31"/>
      <c r="D23" s="32"/>
      <c r="E23" s="18"/>
      <c r="F23" s="18"/>
      <c r="G23" s="20">
        <f t="shared" si="4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4">
        <f t="shared" si="5"/>
        <v>0</v>
      </c>
      <c r="AC23" s="18">
        <f t="shared" si="0"/>
        <v>0</v>
      </c>
      <c r="AD23" s="18">
        <f t="shared" si="3"/>
        <v>0</v>
      </c>
      <c r="AE23" s="17"/>
      <c r="AF23" s="26"/>
      <c r="AG23" s="26"/>
      <c r="AH23" s="26"/>
      <c r="AI23" s="25">
        <v>1.15740740740741E-05</v>
      </c>
    </row>
    <row r="26" ht="14.25">
      <c r="A26" s="4" t="s">
        <v>44</v>
      </c>
    </row>
    <row r="27" ht="14.25">
      <c r="A27" s="4"/>
    </row>
    <row r="28" ht="14.25">
      <c r="A28" s="5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E1"/>
    <mergeCell ref="A2:AE2"/>
    <mergeCell ref="A4:AE4"/>
    <mergeCell ref="A7:B7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3.28125" style="0" bestFit="1" customWidth="1"/>
    <col min="4" max="4" width="4.28125" style="0" customWidth="1"/>
    <col min="5" max="5" width="8.00390625" style="0" customWidth="1"/>
    <col min="6" max="6" width="7.8515625" style="0" customWidth="1"/>
    <col min="7" max="7" width="8.140625" style="0" bestFit="1" customWidth="1"/>
    <col min="8" max="15" width="2.00390625" style="3" customWidth="1"/>
    <col min="16" max="16" width="2.57421875" style="3" customWidth="1"/>
    <col min="17" max="18" width="2.00390625" style="3" customWidth="1"/>
    <col min="19" max="19" width="2.7109375" style="3" customWidth="1"/>
    <col min="20" max="21" width="2.00390625" style="3" customWidth="1"/>
    <col min="22" max="22" width="2.57421875" style="3" customWidth="1"/>
    <col min="23" max="23" width="3.28125" style="3" customWidth="1"/>
    <col min="24" max="27" width="2.00390625" style="3" customWidth="1"/>
    <col min="28" max="28" width="4.7109375" style="0" customWidth="1"/>
    <col min="29" max="29" width="9.00390625" style="0" customWidth="1"/>
    <col min="30" max="30" width="7.140625" style="0" bestFit="1" customWidth="1"/>
    <col min="31" max="31" width="3.421875" style="0" customWidth="1"/>
    <col min="32" max="34" width="3.28125" style="0" bestFit="1" customWidth="1"/>
  </cols>
  <sheetData>
    <row r="1" spans="1:32" ht="27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"/>
    </row>
    <row r="2" spans="1:32" ht="30.75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"/>
    </row>
    <row r="3" spans="1:31" ht="13.5" thickTop="1">
      <c r="A3" s="6" t="s">
        <v>38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 s="7" t="s">
        <v>33</v>
      </c>
    </row>
    <row r="4" spans="1:32" ht="15.75" customHeight="1" thickBot="1">
      <c r="A4" s="87" t="s">
        <v>42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"/>
    </row>
    <row r="5" spans="1:3" ht="12.75">
      <c r="A5" s="2" t="s">
        <v>31</v>
      </c>
      <c r="B5" s="12"/>
      <c r="C5" s="12"/>
    </row>
    <row r="7" spans="1:34" ht="69.75" customHeight="1">
      <c r="A7" s="131" t="s">
        <v>0</v>
      </c>
      <c r="B7" s="131"/>
      <c r="C7" s="13" t="s">
        <v>40</v>
      </c>
      <c r="D7" s="13" t="s">
        <v>1</v>
      </c>
      <c r="E7" s="13" t="s">
        <v>2</v>
      </c>
      <c r="F7" s="13" t="s">
        <v>3</v>
      </c>
      <c r="G7" s="1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5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  <c r="AF7" s="11" t="s">
        <v>29</v>
      </c>
      <c r="AG7" s="11" t="s">
        <v>30</v>
      </c>
      <c r="AH7" s="11" t="s">
        <v>32</v>
      </c>
    </row>
    <row r="8" spans="1:35" ht="12.75">
      <c r="A8" s="14"/>
      <c r="B8" s="31"/>
      <c r="C8" s="31"/>
      <c r="D8" s="32"/>
      <c r="E8" s="18"/>
      <c r="F8" s="18"/>
      <c r="G8" s="19">
        <f>F8-E8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4">
        <f>SUM(H8:AA8)</f>
        <v>0</v>
      </c>
      <c r="AC8" s="18">
        <f aca="true" t="shared" si="0" ref="AC8:AC23">AB8*AI8</f>
        <v>0</v>
      </c>
      <c r="AD8" s="18">
        <f>G8-AC8</f>
        <v>0</v>
      </c>
      <c r="AE8" s="17"/>
      <c r="AF8" s="26"/>
      <c r="AG8" s="26"/>
      <c r="AH8" s="26"/>
      <c r="AI8" s="25">
        <v>1.1574074074074073E-05</v>
      </c>
    </row>
    <row r="9" spans="1:35" ht="12.75">
      <c r="A9" s="14"/>
      <c r="B9" s="31"/>
      <c r="C9" s="31"/>
      <c r="D9" s="32"/>
      <c r="E9" s="18"/>
      <c r="F9" s="18"/>
      <c r="G9" s="19">
        <f aca="true" t="shared" si="1" ref="G9:G15">F9-E9</f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>
        <f aca="true" t="shared" si="2" ref="AB9:AB15">SUM(H9:AA9)</f>
        <v>0</v>
      </c>
      <c r="AC9" s="18">
        <f t="shared" si="0"/>
        <v>0</v>
      </c>
      <c r="AD9" s="18">
        <f aca="true" t="shared" si="3" ref="AD9:AD23">G9-AC9</f>
        <v>0</v>
      </c>
      <c r="AE9" s="17"/>
      <c r="AF9" s="26"/>
      <c r="AG9" s="26"/>
      <c r="AH9" s="26"/>
      <c r="AI9" s="25">
        <v>1.1574074074074073E-05</v>
      </c>
    </row>
    <row r="10" spans="1:35" ht="12.75">
      <c r="A10" s="14"/>
      <c r="B10" s="31"/>
      <c r="C10" s="31"/>
      <c r="D10" s="32"/>
      <c r="E10" s="18"/>
      <c r="F10" s="18"/>
      <c r="G10" s="19">
        <f t="shared" si="1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>
        <f t="shared" si="2"/>
        <v>0</v>
      </c>
      <c r="AC10" s="18">
        <f t="shared" si="0"/>
        <v>0</v>
      </c>
      <c r="AD10" s="18">
        <f t="shared" si="3"/>
        <v>0</v>
      </c>
      <c r="AE10" s="17"/>
      <c r="AF10" s="26"/>
      <c r="AG10" s="26"/>
      <c r="AH10" s="26"/>
      <c r="AI10" s="25">
        <v>1.15740740740741E-05</v>
      </c>
    </row>
    <row r="11" spans="1:35" ht="12.75">
      <c r="A11" s="14"/>
      <c r="B11" s="31"/>
      <c r="C11" s="31"/>
      <c r="D11" s="32"/>
      <c r="E11" s="18"/>
      <c r="F11" s="18"/>
      <c r="G11" s="19">
        <f t="shared" si="1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f t="shared" si="2"/>
        <v>0</v>
      </c>
      <c r="AC11" s="18">
        <f t="shared" si="0"/>
        <v>0</v>
      </c>
      <c r="AD11" s="18">
        <f t="shared" si="3"/>
        <v>0</v>
      </c>
      <c r="AE11" s="17"/>
      <c r="AF11" s="26"/>
      <c r="AG11" s="26"/>
      <c r="AH11" s="26"/>
      <c r="AI11" s="25">
        <v>1.15740740740741E-05</v>
      </c>
    </row>
    <row r="12" spans="1:35" ht="12.75">
      <c r="A12" s="14"/>
      <c r="B12" s="31"/>
      <c r="C12" s="31"/>
      <c r="D12" s="32"/>
      <c r="E12" s="18"/>
      <c r="F12" s="18"/>
      <c r="G12" s="19">
        <f t="shared" si="1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>
        <f t="shared" si="2"/>
        <v>0</v>
      </c>
      <c r="AC12" s="18">
        <f t="shared" si="0"/>
        <v>0</v>
      </c>
      <c r="AD12" s="18">
        <f t="shared" si="3"/>
        <v>0</v>
      </c>
      <c r="AE12" s="17"/>
      <c r="AF12" s="26"/>
      <c r="AG12" s="26"/>
      <c r="AH12" s="26"/>
      <c r="AI12" s="25">
        <v>1.15740740740741E-05</v>
      </c>
    </row>
    <row r="13" spans="1:35" ht="12.75">
      <c r="A13" s="14"/>
      <c r="B13" s="31"/>
      <c r="C13" s="31"/>
      <c r="D13" s="32"/>
      <c r="E13" s="18"/>
      <c r="F13" s="18"/>
      <c r="G13" s="19">
        <f t="shared" si="1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>
        <f t="shared" si="2"/>
        <v>0</v>
      </c>
      <c r="AC13" s="18">
        <f t="shared" si="0"/>
        <v>0</v>
      </c>
      <c r="AD13" s="18">
        <f t="shared" si="3"/>
        <v>0</v>
      </c>
      <c r="AE13" s="17"/>
      <c r="AF13" s="26"/>
      <c r="AG13" s="26"/>
      <c r="AH13" s="26"/>
      <c r="AI13" s="25">
        <v>1.15740740740741E-05</v>
      </c>
    </row>
    <row r="14" spans="1:35" ht="12.75">
      <c r="A14" s="14"/>
      <c r="B14" s="31"/>
      <c r="C14" s="31"/>
      <c r="D14" s="32"/>
      <c r="E14" s="18"/>
      <c r="F14" s="18"/>
      <c r="G14" s="19">
        <f t="shared" si="1"/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t="shared" si="2"/>
        <v>0</v>
      </c>
      <c r="AC14" s="18">
        <f t="shared" si="0"/>
        <v>0</v>
      </c>
      <c r="AD14" s="18">
        <f t="shared" si="3"/>
        <v>0</v>
      </c>
      <c r="AE14" s="17"/>
      <c r="AF14" s="26"/>
      <c r="AG14" s="26"/>
      <c r="AH14" s="26"/>
      <c r="AI14" s="25">
        <v>1.15740740740741E-05</v>
      </c>
    </row>
    <row r="15" spans="1:35" ht="12.75">
      <c r="A15" s="14"/>
      <c r="B15" s="31"/>
      <c r="C15" s="31"/>
      <c r="D15" s="32"/>
      <c r="E15" s="18"/>
      <c r="F15" s="18"/>
      <c r="G15" s="20">
        <f t="shared" si="1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>
        <f t="shared" si="2"/>
        <v>0</v>
      </c>
      <c r="AC15" s="18">
        <f t="shared" si="0"/>
        <v>0</v>
      </c>
      <c r="AD15" s="18">
        <f t="shared" si="3"/>
        <v>0</v>
      </c>
      <c r="AE15" s="17"/>
      <c r="AF15" s="26"/>
      <c r="AG15" s="26"/>
      <c r="AH15" s="26"/>
      <c r="AI15" s="25">
        <v>1.15740740740741E-05</v>
      </c>
    </row>
    <row r="16" spans="1:35" ht="12.75">
      <c r="A16" s="14"/>
      <c r="B16" s="31"/>
      <c r="C16" s="31"/>
      <c r="D16" s="32"/>
      <c r="E16" s="18"/>
      <c r="F16" s="18"/>
      <c r="G16" s="19">
        <f>F16-E16</f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>SUM(H16:AA16)</f>
        <v>0</v>
      </c>
      <c r="AC16" s="18">
        <f t="shared" si="0"/>
        <v>0</v>
      </c>
      <c r="AD16" s="18">
        <f t="shared" si="3"/>
        <v>0</v>
      </c>
      <c r="AE16" s="17"/>
      <c r="AF16" s="26"/>
      <c r="AG16" s="26"/>
      <c r="AH16" s="26"/>
      <c r="AI16" s="25">
        <v>1.15740740740741E-05</v>
      </c>
    </row>
    <row r="17" spans="1:35" ht="12.75">
      <c r="A17" s="14"/>
      <c r="B17" s="31"/>
      <c r="C17" s="31"/>
      <c r="D17" s="32"/>
      <c r="E17" s="18"/>
      <c r="F17" s="18"/>
      <c r="G17" s="19">
        <f aca="true" t="shared" si="4" ref="G17:G23">F17-E17</f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>
        <f aca="true" t="shared" si="5" ref="AB17:AB23">SUM(H17:AA17)</f>
        <v>0</v>
      </c>
      <c r="AC17" s="18">
        <f t="shared" si="0"/>
        <v>0</v>
      </c>
      <c r="AD17" s="18">
        <f t="shared" si="3"/>
        <v>0</v>
      </c>
      <c r="AE17" s="17"/>
      <c r="AF17" s="26"/>
      <c r="AG17" s="26"/>
      <c r="AH17" s="26"/>
      <c r="AI17" s="25">
        <v>1.15740740740741E-05</v>
      </c>
    </row>
    <row r="18" spans="1:35" ht="12.75">
      <c r="A18" s="14"/>
      <c r="B18" s="31"/>
      <c r="C18" s="31"/>
      <c r="D18" s="32"/>
      <c r="E18" s="18"/>
      <c r="F18" s="18"/>
      <c r="G18" s="19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>
        <f t="shared" si="5"/>
        <v>0</v>
      </c>
      <c r="AC18" s="18">
        <f t="shared" si="0"/>
        <v>0</v>
      </c>
      <c r="AD18" s="18">
        <f t="shared" si="3"/>
        <v>0</v>
      </c>
      <c r="AE18" s="17"/>
      <c r="AF18" s="26"/>
      <c r="AG18" s="26"/>
      <c r="AH18" s="26"/>
      <c r="AI18" s="25">
        <v>1.15740740740741E-05</v>
      </c>
    </row>
    <row r="19" spans="1:35" ht="12.75">
      <c r="A19" s="14"/>
      <c r="B19" s="31"/>
      <c r="C19" s="31"/>
      <c r="D19" s="32"/>
      <c r="E19" s="18"/>
      <c r="F19" s="18"/>
      <c r="G19" s="19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0</v>
      </c>
      <c r="AC19" s="18">
        <f t="shared" si="0"/>
        <v>0</v>
      </c>
      <c r="AD19" s="18">
        <f t="shared" si="3"/>
        <v>0</v>
      </c>
      <c r="AE19" s="17"/>
      <c r="AF19" s="26"/>
      <c r="AG19" s="26"/>
      <c r="AH19" s="26"/>
      <c r="AI19" s="25">
        <v>1.15740740740741E-05</v>
      </c>
    </row>
    <row r="20" spans="1:35" ht="12.75">
      <c r="A20" s="14"/>
      <c r="B20" s="31"/>
      <c r="C20" s="31"/>
      <c r="D20" s="32"/>
      <c r="E20" s="18"/>
      <c r="F20" s="18"/>
      <c r="G20" s="19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>
        <f t="shared" si="5"/>
        <v>0</v>
      </c>
      <c r="AC20" s="18">
        <f t="shared" si="0"/>
        <v>0</v>
      </c>
      <c r="AD20" s="18">
        <f t="shared" si="3"/>
        <v>0</v>
      </c>
      <c r="AE20" s="17"/>
      <c r="AF20" s="26"/>
      <c r="AG20" s="26"/>
      <c r="AH20" s="26"/>
      <c r="AI20" s="25">
        <v>1.15740740740741E-05</v>
      </c>
    </row>
    <row r="21" spans="1:35" ht="12.75">
      <c r="A21" s="14"/>
      <c r="B21" s="31"/>
      <c r="C21" s="31"/>
      <c r="D21" s="32"/>
      <c r="E21" s="18"/>
      <c r="F21" s="18"/>
      <c r="G21" s="19">
        <f t="shared" si="4"/>
        <v>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4">
        <f t="shared" si="5"/>
        <v>0</v>
      </c>
      <c r="AC21" s="18">
        <f t="shared" si="0"/>
        <v>0</v>
      </c>
      <c r="AD21" s="18">
        <f t="shared" si="3"/>
        <v>0</v>
      </c>
      <c r="AE21" s="17"/>
      <c r="AF21" s="26"/>
      <c r="AG21" s="26"/>
      <c r="AH21" s="26"/>
      <c r="AI21" s="25">
        <v>1.15740740740741E-05</v>
      </c>
    </row>
    <row r="22" spans="1:35" ht="12.75">
      <c r="A22" s="14"/>
      <c r="B22" s="31"/>
      <c r="C22" s="31"/>
      <c r="D22" s="32"/>
      <c r="E22" s="18"/>
      <c r="F22" s="18"/>
      <c r="G22" s="19">
        <f t="shared" si="4"/>
        <v>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4">
        <f t="shared" si="5"/>
        <v>0</v>
      </c>
      <c r="AC22" s="18">
        <f t="shared" si="0"/>
        <v>0</v>
      </c>
      <c r="AD22" s="18">
        <f t="shared" si="3"/>
        <v>0</v>
      </c>
      <c r="AE22" s="17"/>
      <c r="AF22" s="26"/>
      <c r="AG22" s="26"/>
      <c r="AH22" s="26"/>
      <c r="AI22" s="25">
        <v>1.15740740740741E-05</v>
      </c>
    </row>
    <row r="23" spans="1:35" ht="12.75">
      <c r="A23" s="14"/>
      <c r="B23" s="31"/>
      <c r="C23" s="31"/>
      <c r="D23" s="32"/>
      <c r="E23" s="18"/>
      <c r="F23" s="18"/>
      <c r="G23" s="20">
        <f t="shared" si="4"/>
        <v>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4">
        <f t="shared" si="5"/>
        <v>0</v>
      </c>
      <c r="AC23" s="18">
        <f t="shared" si="0"/>
        <v>0</v>
      </c>
      <c r="AD23" s="18">
        <f t="shared" si="3"/>
        <v>0</v>
      </c>
      <c r="AE23" s="17"/>
      <c r="AF23" s="26"/>
      <c r="AG23" s="26"/>
      <c r="AH23" s="26"/>
      <c r="AI23" s="25">
        <v>1.15740740740741E-05</v>
      </c>
    </row>
    <row r="24" spans="1:35" ht="12.75">
      <c r="A24" s="23"/>
      <c r="B24" s="33"/>
      <c r="C24" s="33"/>
      <c r="D24" s="34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  <c r="AC24" s="21"/>
      <c r="AD24" s="21"/>
      <c r="AE24" s="24"/>
      <c r="AF24" s="10"/>
      <c r="AG24" s="10"/>
      <c r="AH24" s="10"/>
      <c r="AI24" s="25"/>
    </row>
    <row r="26" ht="14.25">
      <c r="A26" s="4" t="s">
        <v>44</v>
      </c>
    </row>
    <row r="27" ht="14.25">
      <c r="A27" s="4"/>
    </row>
    <row r="28" ht="14.25">
      <c r="A28" s="5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E1"/>
    <mergeCell ref="A2:AE2"/>
    <mergeCell ref="A4:AE4"/>
    <mergeCell ref="A7:B7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.57421875" style="0" customWidth="1"/>
    <col min="2" max="2" width="16.00390625" style="0" customWidth="1"/>
    <col min="3" max="3" width="3.28125" style="0" bestFit="1" customWidth="1"/>
    <col min="4" max="4" width="4.28125" style="0" customWidth="1"/>
    <col min="5" max="5" width="8.00390625" style="0" customWidth="1"/>
    <col min="6" max="6" width="7.8515625" style="0" customWidth="1"/>
    <col min="7" max="7" width="8.140625" style="0" bestFit="1" customWidth="1"/>
    <col min="8" max="15" width="2.00390625" style="3" customWidth="1"/>
    <col min="16" max="16" width="2.57421875" style="3" customWidth="1"/>
    <col min="17" max="18" width="2.00390625" style="3" customWidth="1"/>
    <col min="19" max="19" width="2.7109375" style="3" customWidth="1"/>
    <col min="20" max="21" width="2.00390625" style="3" customWidth="1"/>
    <col min="22" max="22" width="2.57421875" style="3" customWidth="1"/>
    <col min="23" max="23" width="2.57421875" style="3" bestFit="1" customWidth="1"/>
    <col min="24" max="27" width="2.00390625" style="3" customWidth="1"/>
    <col min="28" max="28" width="4.7109375" style="0" customWidth="1"/>
    <col min="29" max="29" width="9.00390625" style="0" customWidth="1"/>
    <col min="30" max="30" width="7.140625" style="0" bestFit="1" customWidth="1"/>
    <col min="31" max="31" width="3.421875" style="0" customWidth="1"/>
    <col min="32" max="34" width="3.28125" style="0" bestFit="1" customWidth="1"/>
  </cols>
  <sheetData>
    <row r="1" spans="1:32" ht="27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"/>
    </row>
    <row r="2" spans="1:32" ht="30.75" customHeight="1" thickBo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9"/>
    </row>
    <row r="3" spans="1:31" ht="13.5" thickTop="1">
      <c r="A3" s="6" t="s">
        <v>38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E3" s="7" t="s">
        <v>33</v>
      </c>
    </row>
    <row r="4" spans="1:32" ht="15.75" customHeight="1" thickBot="1">
      <c r="A4" s="87" t="s">
        <v>43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9"/>
    </row>
    <row r="5" spans="1:3" ht="12.75">
      <c r="A5" s="2" t="s">
        <v>31</v>
      </c>
      <c r="B5" s="12"/>
      <c r="C5" s="12"/>
    </row>
    <row r="7" spans="1:34" ht="69.75" customHeight="1">
      <c r="A7" s="88" t="s">
        <v>0</v>
      </c>
      <c r="B7" s="88"/>
      <c r="C7" s="1" t="s">
        <v>40</v>
      </c>
      <c r="D7" s="1" t="s">
        <v>1</v>
      </c>
      <c r="E7" s="13" t="s">
        <v>2</v>
      </c>
      <c r="F7" s="13" t="s">
        <v>3</v>
      </c>
      <c r="G7" s="1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5" t="s">
        <v>13</v>
      </c>
      <c r="Q7" s="15" t="s">
        <v>14</v>
      </c>
      <c r="R7" s="15" t="s">
        <v>15</v>
      </c>
      <c r="S7" s="15" t="s">
        <v>16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21</v>
      </c>
      <c r="Y7" s="15" t="s">
        <v>22</v>
      </c>
      <c r="Z7" s="15" t="s">
        <v>23</v>
      </c>
      <c r="AA7" s="15" t="s">
        <v>24</v>
      </c>
      <c r="AB7" s="13" t="s">
        <v>25</v>
      </c>
      <c r="AC7" s="13" t="s">
        <v>26</v>
      </c>
      <c r="AD7" s="13" t="s">
        <v>27</v>
      </c>
      <c r="AE7" s="13" t="s">
        <v>28</v>
      </c>
      <c r="AF7" s="11" t="s">
        <v>29</v>
      </c>
      <c r="AG7" s="11" t="s">
        <v>30</v>
      </c>
      <c r="AH7" s="11" t="s">
        <v>32</v>
      </c>
    </row>
    <row r="8" spans="1:35" ht="12.75">
      <c r="A8" s="27"/>
      <c r="B8" s="28"/>
      <c r="C8" s="29"/>
      <c r="D8" s="30"/>
      <c r="E8" s="18"/>
      <c r="F8" s="18"/>
      <c r="G8" s="19">
        <f aca="true" t="shared" si="0" ref="G8:G13">F8-E8</f>
        <v>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4">
        <f aca="true" t="shared" si="1" ref="AB8:AB13">SUM(H8:AA8)</f>
        <v>0</v>
      </c>
      <c r="AC8" s="18">
        <f aca="true" t="shared" si="2" ref="AC8:AC20">AB8*AI8</f>
        <v>0</v>
      </c>
      <c r="AD8" s="18">
        <f>G8-AC8</f>
        <v>0</v>
      </c>
      <c r="AE8" s="17"/>
      <c r="AF8" s="26"/>
      <c r="AG8" s="26"/>
      <c r="AH8" s="26"/>
      <c r="AI8" s="25">
        <v>1.1574074074074073E-05</v>
      </c>
    </row>
    <row r="9" spans="1:35" ht="12.75">
      <c r="A9" s="27"/>
      <c r="B9" s="28"/>
      <c r="C9" s="29"/>
      <c r="D9" s="30"/>
      <c r="E9" s="18"/>
      <c r="F9" s="18"/>
      <c r="G9" s="19">
        <f t="shared" si="0"/>
        <v>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4">
        <f t="shared" si="1"/>
        <v>0</v>
      </c>
      <c r="AC9" s="18">
        <f t="shared" si="2"/>
        <v>0</v>
      </c>
      <c r="AD9" s="18">
        <f aca="true" t="shared" si="3" ref="AD9:AD20">G9-AC9</f>
        <v>0</v>
      </c>
      <c r="AE9" s="17"/>
      <c r="AF9" s="26"/>
      <c r="AG9" s="26"/>
      <c r="AH9" s="26"/>
      <c r="AI9" s="25">
        <v>1.15740740740741E-05</v>
      </c>
    </row>
    <row r="10" spans="1:35" ht="12.75">
      <c r="A10" s="27"/>
      <c r="B10" s="28"/>
      <c r="C10" s="29"/>
      <c r="D10" s="30"/>
      <c r="E10" s="18"/>
      <c r="F10" s="18"/>
      <c r="G10" s="19">
        <f t="shared" si="0"/>
        <v>0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4">
        <f t="shared" si="1"/>
        <v>0</v>
      </c>
      <c r="AC10" s="18">
        <f t="shared" si="2"/>
        <v>0</v>
      </c>
      <c r="AD10" s="18">
        <f t="shared" si="3"/>
        <v>0</v>
      </c>
      <c r="AE10" s="17"/>
      <c r="AF10" s="26"/>
      <c r="AG10" s="26"/>
      <c r="AH10" s="26"/>
      <c r="AI10" s="25">
        <v>1.15740740740741E-05</v>
      </c>
    </row>
    <row r="11" spans="1:35" ht="12.75">
      <c r="A11" s="14"/>
      <c r="B11" s="31"/>
      <c r="C11" s="31"/>
      <c r="D11" s="32"/>
      <c r="E11" s="18"/>
      <c r="F11" s="18"/>
      <c r="G11" s="19">
        <f t="shared" si="0"/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f t="shared" si="1"/>
        <v>0</v>
      </c>
      <c r="AC11" s="18">
        <f t="shared" si="2"/>
        <v>0</v>
      </c>
      <c r="AD11" s="18">
        <f t="shared" si="3"/>
        <v>0</v>
      </c>
      <c r="AE11" s="17"/>
      <c r="AF11" s="26"/>
      <c r="AG11" s="26"/>
      <c r="AH11" s="26"/>
      <c r="AI11" s="25">
        <v>1.15740740740741E-05</v>
      </c>
    </row>
    <row r="12" spans="1:35" ht="12.75">
      <c r="A12" s="14"/>
      <c r="B12" s="31"/>
      <c r="C12" s="31"/>
      <c r="D12" s="32"/>
      <c r="E12" s="18"/>
      <c r="F12" s="18"/>
      <c r="G12" s="20">
        <f t="shared" si="0"/>
        <v>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4">
        <f t="shared" si="1"/>
        <v>0</v>
      </c>
      <c r="AC12" s="18">
        <f t="shared" si="2"/>
        <v>0</v>
      </c>
      <c r="AD12" s="18">
        <f t="shared" si="3"/>
        <v>0</v>
      </c>
      <c r="AE12" s="17"/>
      <c r="AF12" s="26"/>
      <c r="AG12" s="26"/>
      <c r="AH12" s="26"/>
      <c r="AI12" s="25">
        <v>1.15740740740741E-05</v>
      </c>
    </row>
    <row r="13" spans="1:35" ht="12.75">
      <c r="A13" s="14"/>
      <c r="B13" s="31"/>
      <c r="C13" s="31"/>
      <c r="D13" s="32"/>
      <c r="E13" s="18"/>
      <c r="F13" s="18"/>
      <c r="G13" s="19">
        <f t="shared" si="0"/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4">
        <f t="shared" si="1"/>
        <v>0</v>
      </c>
      <c r="AC13" s="18">
        <f t="shared" si="2"/>
        <v>0</v>
      </c>
      <c r="AD13" s="18">
        <f t="shared" si="3"/>
        <v>0</v>
      </c>
      <c r="AE13" s="17"/>
      <c r="AF13" s="26"/>
      <c r="AG13" s="26"/>
      <c r="AH13" s="26"/>
      <c r="AI13" s="25">
        <v>1.15740740740741E-05</v>
      </c>
    </row>
    <row r="14" spans="1:35" ht="12.75">
      <c r="A14" s="14"/>
      <c r="B14" s="31"/>
      <c r="C14" s="31"/>
      <c r="D14" s="32"/>
      <c r="E14" s="18"/>
      <c r="F14" s="18"/>
      <c r="G14" s="19">
        <f aca="true" t="shared" si="4" ref="G14:G20">F14-E14</f>
        <v>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4">
        <f aca="true" t="shared" si="5" ref="AB14:AB20">SUM(H14:AA14)</f>
        <v>0</v>
      </c>
      <c r="AC14" s="18">
        <f t="shared" si="2"/>
        <v>0</v>
      </c>
      <c r="AD14" s="18">
        <f t="shared" si="3"/>
        <v>0</v>
      </c>
      <c r="AE14" s="17"/>
      <c r="AF14" s="26"/>
      <c r="AG14" s="26"/>
      <c r="AH14" s="26"/>
      <c r="AI14" s="25">
        <v>1.15740740740741E-05</v>
      </c>
    </row>
    <row r="15" spans="1:35" ht="12.75">
      <c r="A15" s="14"/>
      <c r="B15" s="31"/>
      <c r="C15" s="31"/>
      <c r="D15" s="32"/>
      <c r="E15" s="18"/>
      <c r="F15" s="18"/>
      <c r="G15" s="19">
        <f t="shared" si="4"/>
        <v>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4">
        <f t="shared" si="5"/>
        <v>0</v>
      </c>
      <c r="AC15" s="18">
        <f t="shared" si="2"/>
        <v>0</v>
      </c>
      <c r="AD15" s="18">
        <f t="shared" si="3"/>
        <v>0</v>
      </c>
      <c r="AE15" s="17"/>
      <c r="AF15" s="26"/>
      <c r="AG15" s="26"/>
      <c r="AH15" s="26"/>
      <c r="AI15" s="25">
        <v>1.15740740740741E-05</v>
      </c>
    </row>
    <row r="16" spans="1:35" ht="12.75">
      <c r="A16" s="14"/>
      <c r="B16" s="31"/>
      <c r="C16" s="31"/>
      <c r="D16" s="32"/>
      <c r="E16" s="18"/>
      <c r="F16" s="18"/>
      <c r="G16" s="19">
        <f t="shared" si="4"/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4">
        <f t="shared" si="5"/>
        <v>0</v>
      </c>
      <c r="AC16" s="18">
        <f t="shared" si="2"/>
        <v>0</v>
      </c>
      <c r="AD16" s="18">
        <f t="shared" si="3"/>
        <v>0</v>
      </c>
      <c r="AE16" s="17"/>
      <c r="AF16" s="26"/>
      <c r="AG16" s="26"/>
      <c r="AH16" s="26"/>
      <c r="AI16" s="25">
        <v>1.15740740740741E-05</v>
      </c>
    </row>
    <row r="17" spans="1:35" ht="12.75">
      <c r="A17" s="14"/>
      <c r="B17" s="31"/>
      <c r="C17" s="31"/>
      <c r="D17" s="32"/>
      <c r="E17" s="18"/>
      <c r="F17" s="18"/>
      <c r="G17" s="19">
        <f t="shared" si="4"/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4">
        <f t="shared" si="5"/>
        <v>0</v>
      </c>
      <c r="AC17" s="18">
        <f t="shared" si="2"/>
        <v>0</v>
      </c>
      <c r="AD17" s="18">
        <f t="shared" si="3"/>
        <v>0</v>
      </c>
      <c r="AE17" s="17"/>
      <c r="AF17" s="26"/>
      <c r="AG17" s="26"/>
      <c r="AH17" s="26"/>
      <c r="AI17" s="25">
        <v>1.15740740740741E-05</v>
      </c>
    </row>
    <row r="18" spans="1:35" ht="12.75">
      <c r="A18" s="14"/>
      <c r="B18" s="31"/>
      <c r="C18" s="31"/>
      <c r="D18" s="32"/>
      <c r="E18" s="18"/>
      <c r="F18" s="18"/>
      <c r="G18" s="19">
        <f t="shared" si="4"/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4">
        <f t="shared" si="5"/>
        <v>0</v>
      </c>
      <c r="AC18" s="18">
        <f t="shared" si="2"/>
        <v>0</v>
      </c>
      <c r="AD18" s="18">
        <f t="shared" si="3"/>
        <v>0</v>
      </c>
      <c r="AE18" s="17"/>
      <c r="AF18" s="26"/>
      <c r="AG18" s="26"/>
      <c r="AH18" s="26"/>
      <c r="AI18" s="25">
        <v>1.15740740740741E-05</v>
      </c>
    </row>
    <row r="19" spans="1:35" ht="12.75">
      <c r="A19" s="14"/>
      <c r="B19" s="31"/>
      <c r="C19" s="31"/>
      <c r="D19" s="32"/>
      <c r="E19" s="18"/>
      <c r="F19" s="18"/>
      <c r="G19" s="19">
        <f t="shared" si="4"/>
        <v>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4">
        <f t="shared" si="5"/>
        <v>0</v>
      </c>
      <c r="AC19" s="18">
        <f t="shared" si="2"/>
        <v>0</v>
      </c>
      <c r="AD19" s="18">
        <f t="shared" si="3"/>
        <v>0</v>
      </c>
      <c r="AE19" s="17"/>
      <c r="AF19" s="26"/>
      <c r="AG19" s="26"/>
      <c r="AH19" s="26"/>
      <c r="AI19" s="25">
        <v>1.15740740740741E-05</v>
      </c>
    </row>
    <row r="20" spans="1:35" ht="12.75">
      <c r="A20" s="14"/>
      <c r="B20" s="31"/>
      <c r="C20" s="31"/>
      <c r="D20" s="32"/>
      <c r="E20" s="18"/>
      <c r="F20" s="18"/>
      <c r="G20" s="20">
        <f t="shared" si="4"/>
        <v>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4">
        <f t="shared" si="5"/>
        <v>0</v>
      </c>
      <c r="AC20" s="18">
        <f t="shared" si="2"/>
        <v>0</v>
      </c>
      <c r="AD20" s="18">
        <f t="shared" si="3"/>
        <v>0</v>
      </c>
      <c r="AE20" s="17"/>
      <c r="AF20" s="26"/>
      <c r="AG20" s="26"/>
      <c r="AH20" s="26"/>
      <c r="AI20" s="25">
        <v>1.15740740740741E-05</v>
      </c>
    </row>
    <row r="23" ht="14.25">
      <c r="A23" s="4" t="s">
        <v>44</v>
      </c>
    </row>
    <row r="24" ht="14.25">
      <c r="A24" s="4"/>
    </row>
    <row r="25" ht="14.25">
      <c r="A25" s="5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E1"/>
    <mergeCell ref="A2:AE2"/>
    <mergeCell ref="A4:AE4"/>
    <mergeCell ref="A7:B7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A25" sqref="A25"/>
    </sheetView>
  </sheetViews>
  <sheetFormatPr defaultColWidth="9.140625" defaultRowHeight="12.75"/>
  <cols>
    <col min="1" max="1" width="3.421875" style="35" customWidth="1"/>
    <col min="2" max="2" width="19.140625" style="35" customWidth="1"/>
    <col min="3" max="3" width="6.00390625" style="35" customWidth="1"/>
    <col min="4" max="4" width="15.140625" style="35" customWidth="1"/>
    <col min="5" max="5" width="4.00390625" style="35" customWidth="1"/>
    <col min="6" max="6" width="7.8515625" style="35" customWidth="1"/>
    <col min="7" max="8" width="8.140625" style="35" bestFit="1" customWidth="1"/>
    <col min="9" max="9" width="9.00390625" style="35" customWidth="1"/>
    <col min="10" max="10" width="3.140625" style="68" customWidth="1"/>
    <col min="11" max="11" width="3.00390625" style="68" customWidth="1"/>
    <col min="12" max="12" width="2.7109375" style="68" customWidth="1"/>
    <col min="13" max="13" width="3.28125" style="68" customWidth="1"/>
    <col min="14" max="14" width="2.8515625" style="68" customWidth="1"/>
    <col min="15" max="15" width="3.00390625" style="68" customWidth="1"/>
    <col min="16" max="17" width="3.28125" style="68" customWidth="1"/>
    <col min="18" max="18" width="2.7109375" style="68" customWidth="1"/>
    <col min="19" max="19" width="2.57421875" style="68" customWidth="1"/>
    <col min="20" max="20" width="4.7109375" style="35" customWidth="1"/>
    <col min="21" max="21" width="7.421875" style="35" customWidth="1"/>
    <col min="22" max="22" width="7.7109375" style="35" customWidth="1"/>
    <col min="23" max="23" width="12.28125" style="35" customWidth="1"/>
    <col min="24" max="24" width="6.7109375" style="35" customWidth="1"/>
    <col min="25" max="25" width="8.28125" style="35" customWidth="1"/>
    <col min="26" max="26" width="6.421875" style="35" customWidth="1"/>
    <col min="27" max="27" width="5.140625" style="35" customWidth="1"/>
    <col min="28" max="16384" width="9.140625" style="35" customWidth="1"/>
  </cols>
  <sheetData>
    <row r="1" spans="1:27" ht="51.7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45"/>
      <c r="Z1" s="145"/>
      <c r="AA1" s="145"/>
    </row>
    <row r="2" spans="1:27" ht="63" customHeight="1" thickBot="1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44"/>
      <c r="Z2" s="144"/>
      <c r="AA2" s="144"/>
    </row>
    <row r="3" spans="1:27" ht="13.5" thickTop="1">
      <c r="A3" s="43" t="s">
        <v>56</v>
      </c>
      <c r="J3" s="35"/>
      <c r="K3" s="35"/>
      <c r="L3" s="35"/>
      <c r="M3" s="35"/>
      <c r="N3" s="35"/>
      <c r="O3" s="35"/>
      <c r="P3" s="35"/>
      <c r="Q3" s="35"/>
      <c r="R3" s="35"/>
      <c r="S3" s="35"/>
      <c r="X3" s="44" t="s">
        <v>33</v>
      </c>
      <c r="AA3" s="44"/>
    </row>
    <row r="4" spans="1:29" ht="15.75" customHeight="1">
      <c r="A4" s="126" t="s">
        <v>50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32"/>
      <c r="Z4" s="132"/>
      <c r="AA4" s="132"/>
      <c r="AB4" s="132"/>
      <c r="AC4" s="132"/>
    </row>
    <row r="5" spans="1:29" ht="15.75" customHeight="1">
      <c r="A5" s="123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46"/>
      <c r="Z5" s="45"/>
      <c r="AA5" s="46"/>
      <c r="AB5" s="46"/>
      <c r="AC5" s="46"/>
    </row>
    <row r="6" spans="1:29" ht="15.75">
      <c r="A6" s="123" t="s">
        <v>52</v>
      </c>
      <c r="B6" s="123"/>
      <c r="C6" s="123"/>
      <c r="D6" s="12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5"/>
      <c r="AA6" s="46"/>
      <c r="AB6" s="46"/>
      <c r="AC6" s="46"/>
    </row>
    <row r="7" spans="1:29" ht="15" customHeight="1">
      <c r="A7" s="123" t="s">
        <v>55</v>
      </c>
      <c r="B7" s="123"/>
      <c r="C7" s="123"/>
      <c r="D7" s="123"/>
      <c r="E7" s="123"/>
      <c r="F7" s="123"/>
      <c r="G7" s="123"/>
      <c r="H7" s="123"/>
      <c r="I7" s="12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5"/>
      <c r="AA7" s="46"/>
      <c r="AB7" s="46"/>
      <c r="AC7" s="46"/>
    </row>
    <row r="8" spans="1:29" ht="17.25" customHeight="1">
      <c r="A8" s="48" t="s">
        <v>98</v>
      </c>
      <c r="B8" s="49"/>
      <c r="C8" s="49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5"/>
      <c r="AA8" s="46"/>
      <c r="AB8" s="46"/>
      <c r="AC8" s="46"/>
    </row>
    <row r="9" spans="1:27" s="38" customFormat="1" ht="75.75" customHeight="1">
      <c r="A9" s="40"/>
      <c r="B9" s="41" t="s">
        <v>0</v>
      </c>
      <c r="C9" s="41" t="s">
        <v>46</v>
      </c>
      <c r="D9" s="42" t="s">
        <v>47</v>
      </c>
      <c r="E9" s="36" t="s">
        <v>40</v>
      </c>
      <c r="F9" s="36" t="s">
        <v>1</v>
      </c>
      <c r="G9" s="36" t="s">
        <v>2</v>
      </c>
      <c r="H9" s="36" t="s">
        <v>3</v>
      </c>
      <c r="I9" s="36" t="s">
        <v>45</v>
      </c>
      <c r="J9" s="77">
        <v>1</v>
      </c>
      <c r="K9" s="77">
        <v>2</v>
      </c>
      <c r="L9" s="77">
        <v>3</v>
      </c>
      <c r="M9" s="77">
        <v>4</v>
      </c>
      <c r="N9" s="77">
        <v>5</v>
      </c>
      <c r="O9" s="77">
        <v>6</v>
      </c>
      <c r="P9" s="77">
        <v>7</v>
      </c>
      <c r="Q9" s="77">
        <v>8</v>
      </c>
      <c r="R9" s="77">
        <v>9</v>
      </c>
      <c r="S9" s="77">
        <v>10</v>
      </c>
      <c r="T9" s="36" t="s">
        <v>48</v>
      </c>
      <c r="U9" s="36" t="s">
        <v>26</v>
      </c>
      <c r="V9" s="36" t="s">
        <v>49</v>
      </c>
      <c r="W9" s="36" t="s">
        <v>54</v>
      </c>
      <c r="X9" s="36" t="s">
        <v>28</v>
      </c>
      <c r="Y9" s="37" t="s">
        <v>29</v>
      </c>
      <c r="Z9" s="37" t="s">
        <v>53</v>
      </c>
      <c r="AA9" s="37" t="s">
        <v>32</v>
      </c>
    </row>
    <row r="10" spans="1:29" ht="15" customHeight="1">
      <c r="A10" s="129">
        <v>1</v>
      </c>
      <c r="B10" s="133" t="s">
        <v>69</v>
      </c>
      <c r="C10" s="75">
        <v>1981</v>
      </c>
      <c r="D10" s="107" t="s">
        <v>57</v>
      </c>
      <c r="E10" s="82" t="s">
        <v>70</v>
      </c>
      <c r="F10" s="103">
        <v>331</v>
      </c>
      <c r="G10" s="79">
        <v>0.19583333333333333</v>
      </c>
      <c r="H10" s="78">
        <v>0.1971412037037037</v>
      </c>
      <c r="I10" s="51">
        <f aca="true" t="shared" si="0" ref="I10:I17">H10-G10</f>
        <v>0.001307870370370362</v>
      </c>
      <c r="J10" s="81">
        <v>0</v>
      </c>
      <c r="K10" s="81">
        <v>0</v>
      </c>
      <c r="L10" s="81">
        <v>0</v>
      </c>
      <c r="M10" s="81">
        <v>0</v>
      </c>
      <c r="N10" s="81">
        <v>5</v>
      </c>
      <c r="O10" s="81">
        <v>5</v>
      </c>
      <c r="P10" s="81">
        <v>0</v>
      </c>
      <c r="Q10" s="81">
        <v>0</v>
      </c>
      <c r="R10" s="81">
        <v>0</v>
      </c>
      <c r="S10" s="81">
        <v>0</v>
      </c>
      <c r="T10" s="52">
        <f aca="true" t="shared" si="1" ref="T10:T17">J10+K10+L10+M10+N10+O10+P10+Q10+R10+S10</f>
        <v>10</v>
      </c>
      <c r="U10" s="51">
        <f aca="true" t="shared" si="2" ref="U10:U17">AB10*T10</f>
        <v>0.000115740740740741</v>
      </c>
      <c r="V10" s="51">
        <f aca="true" t="shared" si="3" ref="V10:V17">I10+U10</f>
        <v>0.001423611111111103</v>
      </c>
      <c r="W10" s="95">
        <f>MIN(V10:V11)</f>
        <v>0.001423611111111103</v>
      </c>
      <c r="X10" s="105">
        <v>1</v>
      </c>
      <c r="Y10" s="72"/>
      <c r="Z10" s="74"/>
      <c r="AA10" s="70"/>
      <c r="AB10" s="53">
        <v>1.15740740740741E-05</v>
      </c>
      <c r="AC10" s="54"/>
    </row>
    <row r="11" spans="1:31" ht="14.25" customHeight="1">
      <c r="A11" s="108"/>
      <c r="B11" s="135"/>
      <c r="C11" s="76">
        <v>1981</v>
      </c>
      <c r="D11" s="137"/>
      <c r="E11" s="71">
        <v>2</v>
      </c>
      <c r="F11" s="104"/>
      <c r="G11" s="79">
        <v>0.2548611111111111</v>
      </c>
      <c r="H11" s="78">
        <v>0.25600694444444444</v>
      </c>
      <c r="I11" s="51">
        <f t="shared" si="0"/>
        <v>0.001145833333333346</v>
      </c>
      <c r="J11" s="81">
        <v>0</v>
      </c>
      <c r="K11" s="81">
        <v>5</v>
      </c>
      <c r="L11" s="81">
        <v>0</v>
      </c>
      <c r="M11" s="81">
        <v>0</v>
      </c>
      <c r="N11" s="81">
        <v>0</v>
      </c>
      <c r="O11" s="81">
        <v>5</v>
      </c>
      <c r="P11" s="81">
        <v>0</v>
      </c>
      <c r="Q11" s="81">
        <v>0</v>
      </c>
      <c r="R11" s="81">
        <v>50</v>
      </c>
      <c r="S11" s="81">
        <v>0</v>
      </c>
      <c r="T11" s="52">
        <f t="shared" si="1"/>
        <v>60</v>
      </c>
      <c r="U11" s="51">
        <f t="shared" si="2"/>
        <v>0.000694444444444446</v>
      </c>
      <c r="V11" s="51">
        <f t="shared" si="3"/>
        <v>0.0018402777777777918</v>
      </c>
      <c r="W11" s="96"/>
      <c r="X11" s="106"/>
      <c r="Y11" s="73"/>
      <c r="Z11" s="71"/>
      <c r="AA11" s="71"/>
      <c r="AB11" s="53">
        <v>1.15740740740741E-05</v>
      </c>
      <c r="AC11" s="54"/>
      <c r="AD11" s="55"/>
      <c r="AE11" s="54"/>
    </row>
    <row r="12" spans="1:31" ht="15" customHeight="1">
      <c r="A12" s="119">
        <v>2</v>
      </c>
      <c r="B12" s="133" t="s">
        <v>65</v>
      </c>
      <c r="C12" s="121" t="s">
        <v>83</v>
      </c>
      <c r="D12" s="107" t="s">
        <v>91</v>
      </c>
      <c r="E12" s="118" t="s">
        <v>77</v>
      </c>
      <c r="F12" s="117">
        <v>414</v>
      </c>
      <c r="G12" s="79">
        <v>0.19444444444444445</v>
      </c>
      <c r="H12" s="78">
        <v>0.19570601851851852</v>
      </c>
      <c r="I12" s="51">
        <f t="shared" si="0"/>
        <v>0.0012615740740740677</v>
      </c>
      <c r="J12" s="81">
        <v>0</v>
      </c>
      <c r="K12" s="81">
        <v>5</v>
      </c>
      <c r="L12" s="81">
        <v>5</v>
      </c>
      <c r="M12" s="81">
        <v>5</v>
      </c>
      <c r="N12" s="81">
        <v>0</v>
      </c>
      <c r="O12" s="81">
        <v>5</v>
      </c>
      <c r="P12" s="81">
        <v>0</v>
      </c>
      <c r="Q12" s="81">
        <v>0</v>
      </c>
      <c r="R12" s="81">
        <v>5</v>
      </c>
      <c r="S12" s="81">
        <v>0</v>
      </c>
      <c r="T12" s="52">
        <f t="shared" si="1"/>
        <v>25</v>
      </c>
      <c r="U12" s="51">
        <f t="shared" si="2"/>
        <v>0.00028935185185185254</v>
      </c>
      <c r="V12" s="51">
        <f t="shared" si="3"/>
        <v>0.0015509259259259202</v>
      </c>
      <c r="W12" s="95">
        <f>MIN(V12:V13)</f>
        <v>0.0015509259259259202</v>
      </c>
      <c r="X12" s="105">
        <v>2</v>
      </c>
      <c r="Y12" s="99"/>
      <c r="Z12" s="109"/>
      <c r="AA12" s="101"/>
      <c r="AB12" s="53">
        <v>1.15740740740741E-05</v>
      </c>
      <c r="AC12" s="54"/>
      <c r="AD12" s="55"/>
      <c r="AE12" s="54"/>
    </row>
    <row r="13" spans="1:31" ht="14.25" customHeight="1">
      <c r="A13" s="120"/>
      <c r="B13" s="134"/>
      <c r="C13" s="122"/>
      <c r="D13" s="104"/>
      <c r="E13" s="130"/>
      <c r="F13" s="117"/>
      <c r="G13" s="79">
        <v>0.22152777777777777</v>
      </c>
      <c r="H13" s="78">
        <v>0.22285879629629632</v>
      </c>
      <c r="I13" s="51">
        <f t="shared" si="0"/>
        <v>0.0013310185185185508</v>
      </c>
      <c r="J13" s="81">
        <v>0</v>
      </c>
      <c r="K13" s="81">
        <v>5</v>
      </c>
      <c r="L13" s="81">
        <v>5</v>
      </c>
      <c r="M13" s="81">
        <v>20</v>
      </c>
      <c r="N13" s="81">
        <v>5</v>
      </c>
      <c r="O13" s="81">
        <v>5</v>
      </c>
      <c r="P13" s="81">
        <v>5</v>
      </c>
      <c r="Q13" s="81">
        <v>5</v>
      </c>
      <c r="R13" s="81">
        <v>0</v>
      </c>
      <c r="S13" s="81">
        <v>0</v>
      </c>
      <c r="T13" s="52">
        <f t="shared" si="1"/>
        <v>50</v>
      </c>
      <c r="U13" s="51">
        <f t="shared" si="2"/>
        <v>0.0005787037037037051</v>
      </c>
      <c r="V13" s="51">
        <f t="shared" si="3"/>
        <v>0.0019097222222222558</v>
      </c>
      <c r="W13" s="96"/>
      <c r="X13" s="106"/>
      <c r="Y13" s="100"/>
      <c r="Z13" s="102"/>
      <c r="AA13" s="102"/>
      <c r="AB13" s="53">
        <v>1.15740740740741E-05</v>
      </c>
      <c r="AC13" s="54"/>
      <c r="AD13" s="55"/>
      <c r="AE13" s="54"/>
    </row>
    <row r="14" spans="1:31" ht="15" customHeight="1">
      <c r="A14" s="129">
        <v>3</v>
      </c>
      <c r="B14" s="133" t="s">
        <v>71</v>
      </c>
      <c r="C14" s="75">
        <v>1982</v>
      </c>
      <c r="D14" s="107" t="s">
        <v>57</v>
      </c>
      <c r="E14" s="70">
        <v>1</v>
      </c>
      <c r="F14" s="103">
        <v>67</v>
      </c>
      <c r="G14" s="79">
        <v>0.20138888888888887</v>
      </c>
      <c r="H14" s="51">
        <v>0.20255787037037035</v>
      </c>
      <c r="I14" s="51">
        <f t="shared" si="0"/>
        <v>0.0011689814814814792</v>
      </c>
      <c r="J14" s="81">
        <v>0</v>
      </c>
      <c r="K14" s="81">
        <v>20</v>
      </c>
      <c r="L14" s="81">
        <v>5</v>
      </c>
      <c r="M14" s="81">
        <v>5</v>
      </c>
      <c r="N14" s="81">
        <v>0</v>
      </c>
      <c r="O14" s="81">
        <v>5</v>
      </c>
      <c r="P14" s="81">
        <v>0</v>
      </c>
      <c r="Q14" s="81">
        <v>0</v>
      </c>
      <c r="R14" s="81">
        <v>5</v>
      </c>
      <c r="S14" s="81">
        <v>0</v>
      </c>
      <c r="T14" s="52">
        <f t="shared" si="1"/>
        <v>40</v>
      </c>
      <c r="U14" s="51">
        <f t="shared" si="2"/>
        <v>0.000462962962962964</v>
      </c>
      <c r="V14" s="51">
        <f t="shared" si="3"/>
        <v>0.0016319444444444432</v>
      </c>
      <c r="W14" s="95">
        <f>MIN(V14:V15)</f>
        <v>0.0016319444444444432</v>
      </c>
      <c r="X14" s="105" t="s">
        <v>72</v>
      </c>
      <c r="Y14" s="72"/>
      <c r="Z14" s="74"/>
      <c r="AA14" s="70"/>
      <c r="AB14" s="53">
        <v>1.15740740740741E-05</v>
      </c>
      <c r="AC14" s="54"/>
      <c r="AD14" s="55"/>
      <c r="AE14" s="54"/>
    </row>
    <row r="15" spans="1:31" ht="14.25" customHeight="1">
      <c r="A15" s="108"/>
      <c r="B15" s="135"/>
      <c r="C15" s="76">
        <v>1981</v>
      </c>
      <c r="D15" s="116"/>
      <c r="E15" s="71">
        <v>2</v>
      </c>
      <c r="F15" s="104"/>
      <c r="G15" s="79">
        <v>0.2354166666666667</v>
      </c>
      <c r="H15" s="51">
        <v>0.23644675925925926</v>
      </c>
      <c r="I15" s="51">
        <f t="shared" si="0"/>
        <v>0.0010300925925925686</v>
      </c>
      <c r="J15" s="81">
        <v>0</v>
      </c>
      <c r="K15" s="81">
        <v>20</v>
      </c>
      <c r="L15" s="81">
        <v>5</v>
      </c>
      <c r="M15" s="81">
        <v>5</v>
      </c>
      <c r="N15" s="81">
        <v>0</v>
      </c>
      <c r="O15" s="81">
        <v>5</v>
      </c>
      <c r="P15" s="81">
        <v>0</v>
      </c>
      <c r="Q15" s="81">
        <v>0</v>
      </c>
      <c r="R15" s="81">
        <v>20</v>
      </c>
      <c r="S15" s="81">
        <v>0</v>
      </c>
      <c r="T15" s="52">
        <f t="shared" si="1"/>
        <v>55</v>
      </c>
      <c r="U15" s="51">
        <f t="shared" si="2"/>
        <v>0.0006365740740740755</v>
      </c>
      <c r="V15" s="51">
        <f t="shared" si="3"/>
        <v>0.001666666666666644</v>
      </c>
      <c r="W15" s="96"/>
      <c r="X15" s="128"/>
      <c r="Y15" s="73"/>
      <c r="Z15" s="71"/>
      <c r="AA15" s="71"/>
      <c r="AB15" s="53">
        <v>1.15740740740741E-05</v>
      </c>
      <c r="AC15" s="54"/>
      <c r="AD15" s="55"/>
      <c r="AE15" s="54"/>
    </row>
    <row r="16" spans="1:31" ht="15" customHeight="1">
      <c r="A16" s="119">
        <v>4</v>
      </c>
      <c r="B16" s="133" t="s">
        <v>61</v>
      </c>
      <c r="C16" s="112" t="s">
        <v>74</v>
      </c>
      <c r="D16" s="107" t="s">
        <v>75</v>
      </c>
      <c r="E16" s="118" t="s">
        <v>81</v>
      </c>
      <c r="F16" s="117">
        <v>334</v>
      </c>
      <c r="G16" s="79"/>
      <c r="H16" s="78"/>
      <c r="I16" s="51">
        <f t="shared" si="0"/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52">
        <f t="shared" si="1"/>
        <v>0</v>
      </c>
      <c r="U16" s="51">
        <f t="shared" si="2"/>
        <v>0</v>
      </c>
      <c r="V16" s="51">
        <f t="shared" si="3"/>
        <v>0</v>
      </c>
      <c r="W16" s="95">
        <f>V17</f>
        <v>0.0016898148148147849</v>
      </c>
      <c r="X16" s="105">
        <v>4</v>
      </c>
      <c r="Y16" s="99"/>
      <c r="Z16" s="109"/>
      <c r="AA16" s="101"/>
      <c r="AB16" s="53">
        <v>1.15740740740741E-05</v>
      </c>
      <c r="AC16" s="54"/>
      <c r="AD16" s="55"/>
      <c r="AE16" s="54"/>
    </row>
    <row r="17" spans="1:31" ht="14.25" customHeight="1">
      <c r="A17" s="120"/>
      <c r="B17" s="134"/>
      <c r="C17" s="113"/>
      <c r="D17" s="104"/>
      <c r="E17" s="130"/>
      <c r="F17" s="117"/>
      <c r="G17" s="79">
        <v>0.2513888888888889</v>
      </c>
      <c r="H17" s="78">
        <v>0.25273148148148145</v>
      </c>
      <c r="I17" s="51">
        <f t="shared" si="0"/>
        <v>0.001342592592592562</v>
      </c>
      <c r="J17" s="81">
        <v>0</v>
      </c>
      <c r="K17" s="81">
        <v>5</v>
      </c>
      <c r="L17" s="81">
        <v>5</v>
      </c>
      <c r="M17" s="81">
        <v>0</v>
      </c>
      <c r="N17" s="81">
        <v>5</v>
      </c>
      <c r="O17" s="81">
        <v>5</v>
      </c>
      <c r="P17" s="81">
        <v>5</v>
      </c>
      <c r="Q17" s="81">
        <v>0</v>
      </c>
      <c r="R17" s="81">
        <v>5</v>
      </c>
      <c r="S17" s="81">
        <v>0</v>
      </c>
      <c r="T17" s="52">
        <f t="shared" si="1"/>
        <v>30</v>
      </c>
      <c r="U17" s="51">
        <f t="shared" si="2"/>
        <v>0.000347222222222223</v>
      </c>
      <c r="V17" s="51">
        <f t="shared" si="3"/>
        <v>0.0016898148148147849</v>
      </c>
      <c r="W17" s="96"/>
      <c r="X17" s="106"/>
      <c r="Y17" s="100"/>
      <c r="Z17" s="102"/>
      <c r="AA17" s="102"/>
      <c r="AB17" s="53">
        <v>1.15740740740741E-05</v>
      </c>
      <c r="AC17" s="54"/>
      <c r="AD17" s="55"/>
      <c r="AE17" s="54"/>
    </row>
    <row r="18" spans="1:31" ht="15" customHeight="1">
      <c r="A18" s="129">
        <v>5</v>
      </c>
      <c r="B18" s="133" t="s">
        <v>60</v>
      </c>
      <c r="C18" s="138" t="s">
        <v>79</v>
      </c>
      <c r="D18" s="107" t="s">
        <v>93</v>
      </c>
      <c r="E18" s="118" t="s">
        <v>80</v>
      </c>
      <c r="F18" s="103">
        <v>311</v>
      </c>
      <c r="G18" s="79">
        <v>0.175</v>
      </c>
      <c r="H18" s="78">
        <v>0.17627314814814812</v>
      </c>
      <c r="I18" s="51">
        <f>H18-G18</f>
        <v>0.0012731481481481344</v>
      </c>
      <c r="J18" s="81">
        <v>0</v>
      </c>
      <c r="K18" s="81">
        <v>5</v>
      </c>
      <c r="L18" s="81">
        <v>20</v>
      </c>
      <c r="M18" s="81">
        <v>20</v>
      </c>
      <c r="N18" s="81">
        <v>0</v>
      </c>
      <c r="O18" s="81">
        <v>5</v>
      </c>
      <c r="P18" s="81">
        <v>5</v>
      </c>
      <c r="Q18" s="81">
        <v>5</v>
      </c>
      <c r="R18" s="81">
        <v>5</v>
      </c>
      <c r="S18" s="81">
        <v>5</v>
      </c>
      <c r="T18" s="52">
        <f>J18+K18+L18+M18+N18+O18+P18+Q18+R18+S18</f>
        <v>70</v>
      </c>
      <c r="U18" s="51">
        <f>AB18*T18</f>
        <v>0.000810185185185187</v>
      </c>
      <c r="V18" s="51">
        <f>I18+U18</f>
        <v>0.0020833333333333216</v>
      </c>
      <c r="W18" s="95">
        <f>MIN(V18:V19)</f>
        <v>0.0020833333333333216</v>
      </c>
      <c r="X18" s="105" t="s">
        <v>89</v>
      </c>
      <c r="Y18" s="99"/>
      <c r="Z18" s="109"/>
      <c r="AA18" s="101"/>
      <c r="AB18" s="53">
        <v>1.15740740740741E-05</v>
      </c>
      <c r="AC18" s="54"/>
      <c r="AD18" s="55"/>
      <c r="AE18" s="54"/>
    </row>
    <row r="19" spans="1:31" ht="14.25" customHeight="1">
      <c r="A19" s="140"/>
      <c r="B19" s="134"/>
      <c r="C19" s="139"/>
      <c r="D19" s="137"/>
      <c r="E19" s="130"/>
      <c r="F19" s="104"/>
      <c r="G19" s="79">
        <v>0.23055555555555554</v>
      </c>
      <c r="H19" s="78">
        <v>0.2318865740740741</v>
      </c>
      <c r="I19" s="51">
        <f>H19-G19</f>
        <v>0.0013310185185185508</v>
      </c>
      <c r="J19" s="81">
        <v>0</v>
      </c>
      <c r="K19" s="81">
        <v>20</v>
      </c>
      <c r="L19" s="81">
        <v>5</v>
      </c>
      <c r="M19" s="81">
        <v>20</v>
      </c>
      <c r="N19" s="81">
        <v>5</v>
      </c>
      <c r="O19" s="81">
        <v>5</v>
      </c>
      <c r="P19" s="81">
        <v>20</v>
      </c>
      <c r="Q19" s="81">
        <v>0</v>
      </c>
      <c r="R19" s="81">
        <v>20</v>
      </c>
      <c r="S19" s="81">
        <v>0</v>
      </c>
      <c r="T19" s="52">
        <f>J19+K19+L19+M19+N19+O19+P19+Q19+R19+S19</f>
        <v>95</v>
      </c>
      <c r="U19" s="51">
        <f>AB19*T19</f>
        <v>0.0010995370370370395</v>
      </c>
      <c r="V19" s="51">
        <f>I19+U19</f>
        <v>0.0024305555555555903</v>
      </c>
      <c r="W19" s="96"/>
      <c r="X19" s="106"/>
      <c r="Y19" s="100"/>
      <c r="Z19" s="136"/>
      <c r="AA19" s="102"/>
      <c r="AB19" s="53">
        <v>1.15740740740741E-05</v>
      </c>
      <c r="AC19" s="54"/>
      <c r="AD19" s="55"/>
      <c r="AE19" s="54"/>
    </row>
    <row r="20" spans="1:29" ht="16.5" customHeight="1">
      <c r="A20" s="119">
        <v>6</v>
      </c>
      <c r="B20" s="133" t="s">
        <v>67</v>
      </c>
      <c r="C20" s="112" t="s">
        <v>84</v>
      </c>
      <c r="D20" s="107" t="s">
        <v>92</v>
      </c>
      <c r="E20" s="82">
        <v>2</v>
      </c>
      <c r="F20" s="117">
        <v>225</v>
      </c>
      <c r="G20" s="79">
        <v>0.2020833333333333</v>
      </c>
      <c r="H20" s="78">
        <v>0.20348379629629632</v>
      </c>
      <c r="I20" s="51">
        <f>H20-G20</f>
        <v>0.001400462962963006</v>
      </c>
      <c r="J20" s="81">
        <v>0</v>
      </c>
      <c r="K20" s="81">
        <v>5</v>
      </c>
      <c r="L20" s="81">
        <v>5</v>
      </c>
      <c r="M20" s="81">
        <v>20</v>
      </c>
      <c r="N20" s="81">
        <v>0</v>
      </c>
      <c r="O20" s="81">
        <v>5</v>
      </c>
      <c r="P20" s="81">
        <v>0</v>
      </c>
      <c r="Q20" s="81">
        <v>0</v>
      </c>
      <c r="R20" s="81">
        <v>20</v>
      </c>
      <c r="S20" s="81">
        <v>5</v>
      </c>
      <c r="T20" s="52">
        <f>J20+K20+L20+M20+N20+O20+P20+Q20+R20+S20</f>
        <v>60</v>
      </c>
      <c r="U20" s="51">
        <f>AB20*T20</f>
        <v>0.000694444444444446</v>
      </c>
      <c r="V20" s="51">
        <f>I20+U20</f>
        <v>0.002094907407407452</v>
      </c>
      <c r="W20" s="95">
        <f>MIN(V20:V21)</f>
        <v>0.0020833333333334027</v>
      </c>
      <c r="X20" s="105" t="s">
        <v>89</v>
      </c>
      <c r="Y20" s="99"/>
      <c r="Z20" s="109"/>
      <c r="AA20" s="101"/>
      <c r="AB20" s="53">
        <v>1.15740740740741E-05</v>
      </c>
      <c r="AC20" s="54"/>
    </row>
    <row r="21" spans="1:29" ht="14.25" customHeight="1">
      <c r="A21" s="120"/>
      <c r="B21" s="135"/>
      <c r="C21" s="113"/>
      <c r="D21" s="104"/>
      <c r="E21" s="142" t="s">
        <v>96</v>
      </c>
      <c r="F21" s="117"/>
      <c r="G21" s="79">
        <v>0.27638888888888885</v>
      </c>
      <c r="H21" s="78">
        <v>0.2780092592592593</v>
      </c>
      <c r="I21" s="51">
        <f>H21-G21</f>
        <v>0.0016203703703704386</v>
      </c>
      <c r="J21" s="81">
        <v>0</v>
      </c>
      <c r="K21" s="81">
        <v>5</v>
      </c>
      <c r="L21" s="81">
        <v>5</v>
      </c>
      <c r="M21" s="81">
        <v>0</v>
      </c>
      <c r="N21" s="81">
        <v>0</v>
      </c>
      <c r="O21" s="81">
        <v>20</v>
      </c>
      <c r="P21" s="81">
        <v>0</v>
      </c>
      <c r="Q21" s="81">
        <v>0</v>
      </c>
      <c r="R21" s="81">
        <v>5</v>
      </c>
      <c r="S21" s="81">
        <v>5</v>
      </c>
      <c r="T21" s="52">
        <f>J21+K21+L21+M21+N21+O21+P21+Q21+R21+S21</f>
        <v>40</v>
      </c>
      <c r="U21" s="51">
        <f>AB21*T21</f>
        <v>0.000462962962962964</v>
      </c>
      <c r="V21" s="51">
        <f>I21+U21</f>
        <v>0.0020833333333334027</v>
      </c>
      <c r="W21" s="96"/>
      <c r="X21" s="106"/>
      <c r="Y21" s="100"/>
      <c r="Z21" s="102"/>
      <c r="AA21" s="102"/>
      <c r="AB21" s="53">
        <v>1.15740740740741E-05</v>
      </c>
      <c r="AC21" s="54"/>
    </row>
    <row r="22" spans="1:31" ht="15" customHeight="1">
      <c r="A22" s="119">
        <v>7</v>
      </c>
      <c r="B22" s="133" t="s">
        <v>63</v>
      </c>
      <c r="C22" s="121" t="s">
        <v>82</v>
      </c>
      <c r="D22" s="107" t="s">
        <v>75</v>
      </c>
      <c r="E22" s="143" t="s">
        <v>97</v>
      </c>
      <c r="F22" s="117">
        <v>337</v>
      </c>
      <c r="G22" s="79">
        <v>0.20555555555555557</v>
      </c>
      <c r="H22" s="78">
        <v>0.20651620370370372</v>
      </c>
      <c r="I22" s="51">
        <f>H22-G22</f>
        <v>0.000960648148148141</v>
      </c>
      <c r="J22" s="81">
        <v>0</v>
      </c>
      <c r="K22" s="81">
        <v>0</v>
      </c>
      <c r="L22" s="81">
        <v>20</v>
      </c>
      <c r="M22" s="81">
        <v>50</v>
      </c>
      <c r="N22" s="81">
        <v>20</v>
      </c>
      <c r="O22" s="81">
        <v>50</v>
      </c>
      <c r="P22" s="81">
        <v>50</v>
      </c>
      <c r="Q22" s="81">
        <v>50</v>
      </c>
      <c r="R22" s="81">
        <v>50</v>
      </c>
      <c r="S22" s="81">
        <v>5</v>
      </c>
      <c r="T22" s="52">
        <f>J22+K22+L22+M22+N22+O22+P22+Q22+R22+S22</f>
        <v>295</v>
      </c>
      <c r="U22" s="51">
        <f>AB22*T22</f>
        <v>0.00341435185185186</v>
      </c>
      <c r="V22" s="51">
        <f>I22+U22</f>
        <v>0.004375</v>
      </c>
      <c r="W22" s="95">
        <f>MIN(V22:V23)</f>
        <v>0.002129629629629634</v>
      </c>
      <c r="X22" s="105" t="s">
        <v>90</v>
      </c>
      <c r="Y22" s="99"/>
      <c r="Z22" s="109"/>
      <c r="AA22" s="101"/>
      <c r="AB22" s="53">
        <v>1.15740740740741E-05</v>
      </c>
      <c r="AC22" s="54"/>
      <c r="AD22" s="55"/>
      <c r="AE22" s="54"/>
    </row>
    <row r="23" spans="1:31" ht="14.25" customHeight="1">
      <c r="A23" s="120"/>
      <c r="B23" s="134"/>
      <c r="C23" s="122"/>
      <c r="D23" s="104"/>
      <c r="E23" s="130"/>
      <c r="F23" s="117"/>
      <c r="G23" s="79">
        <v>0.24722222222222223</v>
      </c>
      <c r="H23" s="78">
        <v>0.24859953703703705</v>
      </c>
      <c r="I23" s="51">
        <f>H23-G23</f>
        <v>0.0013773148148148173</v>
      </c>
      <c r="J23" s="81">
        <v>0</v>
      </c>
      <c r="K23" s="81">
        <v>0</v>
      </c>
      <c r="L23" s="81">
        <v>0</v>
      </c>
      <c r="M23" s="81">
        <v>5</v>
      </c>
      <c r="N23" s="81">
        <v>0</v>
      </c>
      <c r="O23" s="81">
        <v>5</v>
      </c>
      <c r="P23" s="81">
        <v>5</v>
      </c>
      <c r="Q23" s="81">
        <v>0</v>
      </c>
      <c r="R23" s="81">
        <v>50</v>
      </c>
      <c r="S23" s="81">
        <v>0</v>
      </c>
      <c r="T23" s="52">
        <f>J23+K23+L23+M23+N23+O23+P23+Q23+R23+S23</f>
        <v>65</v>
      </c>
      <c r="U23" s="51">
        <f>AB23*T23</f>
        <v>0.0007523148148148166</v>
      </c>
      <c r="V23" s="51">
        <f>I23+U23</f>
        <v>0.002129629629629634</v>
      </c>
      <c r="W23" s="96"/>
      <c r="X23" s="106"/>
      <c r="Y23" s="100"/>
      <c r="Z23" s="102"/>
      <c r="AA23" s="102"/>
      <c r="AB23" s="53">
        <v>1.15740740740741E-05</v>
      </c>
      <c r="AC23" s="54"/>
      <c r="AD23" s="55"/>
      <c r="AE23" s="54"/>
    </row>
    <row r="24" spans="1:31" ht="14.25" customHeight="1">
      <c r="A24" s="56"/>
      <c r="B24" s="57"/>
      <c r="C24" s="58"/>
      <c r="D24" s="59"/>
      <c r="E24" s="58"/>
      <c r="F24" s="59"/>
      <c r="G24" s="60"/>
      <c r="H24" s="61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3"/>
      <c r="U24" s="61"/>
      <c r="V24" s="61"/>
      <c r="W24" s="64"/>
      <c r="X24" s="65"/>
      <c r="Y24" s="66"/>
      <c r="Z24" s="67"/>
      <c r="AA24" s="67"/>
      <c r="AB24" s="53"/>
      <c r="AC24" s="54"/>
      <c r="AD24" s="55"/>
      <c r="AE24" s="54"/>
    </row>
    <row r="25" ht="14.25">
      <c r="A25" s="39" t="s">
        <v>94</v>
      </c>
    </row>
    <row r="26" ht="14.25">
      <c r="A26" s="39"/>
    </row>
    <row r="27" ht="14.25">
      <c r="A27" s="69" t="s">
        <v>95</v>
      </c>
    </row>
  </sheetData>
  <sheetProtection formatCells="0" formatColumns="0" formatRows="0" insertColumns="0" insertRows="0" insertHyperlinks="0" deleteColumns="0" deleteRows="0" sort="0" autoFilter="0" pivotTables="0"/>
  <autoFilter ref="A9:AB21"/>
  <mergeCells count="72">
    <mergeCell ref="A2:X2"/>
    <mergeCell ref="A4:X4"/>
    <mergeCell ref="A5:X5"/>
    <mergeCell ref="AA18:AA19"/>
    <mergeCell ref="A10:A11"/>
    <mergeCell ref="B10:B11"/>
    <mergeCell ref="D10:D11"/>
    <mergeCell ref="W10:W11"/>
    <mergeCell ref="X10:X11"/>
    <mergeCell ref="D16:D17"/>
    <mergeCell ref="E22:E23"/>
    <mergeCell ref="A22:A23"/>
    <mergeCell ref="A20:A21"/>
    <mergeCell ref="D22:D23"/>
    <mergeCell ref="X22:X23"/>
    <mergeCell ref="W22:W23"/>
    <mergeCell ref="C22:C23"/>
    <mergeCell ref="E18:E19"/>
    <mergeCell ref="B22:B23"/>
    <mergeCell ref="D12:D13"/>
    <mergeCell ref="A6:D6"/>
    <mergeCell ref="B12:B13"/>
    <mergeCell ref="A12:A13"/>
    <mergeCell ref="Y18:Y19"/>
    <mergeCell ref="W12:W13"/>
    <mergeCell ref="X12:X13"/>
    <mergeCell ref="F18:F19"/>
    <mergeCell ref="Z18:Z19"/>
    <mergeCell ref="A1:X1"/>
    <mergeCell ref="A14:A15"/>
    <mergeCell ref="B14:B15"/>
    <mergeCell ref="Z12:Z13"/>
    <mergeCell ref="Y12:Y13"/>
    <mergeCell ref="F12:F13"/>
    <mergeCell ref="E12:E13"/>
    <mergeCell ref="C12:C13"/>
    <mergeCell ref="D14:D15"/>
    <mergeCell ref="A7:I7"/>
    <mergeCell ref="Y22:Y23"/>
    <mergeCell ref="Z22:Z23"/>
    <mergeCell ref="AA22:AA23"/>
    <mergeCell ref="F22:F23"/>
    <mergeCell ref="W20:W21"/>
    <mergeCell ref="X20:X21"/>
    <mergeCell ref="Y20:Y21"/>
    <mergeCell ref="AA20:AA21"/>
    <mergeCell ref="Z20:Z21"/>
    <mergeCell ref="F20:F21"/>
    <mergeCell ref="D20:D21"/>
    <mergeCell ref="A16:A17"/>
    <mergeCell ref="B16:B17"/>
    <mergeCell ref="C16:C17"/>
    <mergeCell ref="F14:F15"/>
    <mergeCell ref="W14:W15"/>
    <mergeCell ref="X14:X15"/>
    <mergeCell ref="Z16:Z17"/>
    <mergeCell ref="W18:W19"/>
    <mergeCell ref="X18:X19"/>
    <mergeCell ref="AA12:AA13"/>
    <mergeCell ref="AA16:AA17"/>
    <mergeCell ref="A18:A19"/>
    <mergeCell ref="B18:B19"/>
    <mergeCell ref="C18:C19"/>
    <mergeCell ref="D18:D19"/>
    <mergeCell ref="F10:F11"/>
    <mergeCell ref="E16:E17"/>
    <mergeCell ref="F16:F17"/>
    <mergeCell ref="W16:W17"/>
    <mergeCell ref="X16:X17"/>
    <mergeCell ref="Y16:Y17"/>
    <mergeCell ref="C20:C21"/>
    <mergeCell ref="B20:B21"/>
  </mergeCells>
  <printOptions/>
  <pageMargins left="0.25" right="0.25" top="0.75" bottom="0.75" header="0.3" footer="0.3"/>
  <pageSetup fitToHeight="2" horizontalDpi="600" verticalDpi="600" orientation="landscape" scale="81" r:id="rId1"/>
  <headerFooter differentOddEven="1" alignWithMargins="0">
    <oddFooter>&amp;CСтраница  &amp;[1] из &amp;[2]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X1"/>
    </sheetView>
  </sheetViews>
  <sheetFormatPr defaultColWidth="9.140625" defaultRowHeight="12.75"/>
  <cols>
    <col min="1" max="1" width="3.421875" style="35" customWidth="1"/>
    <col min="2" max="2" width="16.140625" style="35" customWidth="1"/>
    <col min="3" max="3" width="6.00390625" style="35" customWidth="1"/>
    <col min="4" max="4" width="14.421875" style="35" customWidth="1"/>
    <col min="5" max="5" width="4.00390625" style="35" customWidth="1"/>
    <col min="6" max="6" width="5.00390625" style="35" customWidth="1"/>
    <col min="7" max="8" width="8.140625" style="35" bestFit="1" customWidth="1"/>
    <col min="9" max="9" width="9.00390625" style="35" customWidth="1"/>
    <col min="10" max="10" width="3.140625" style="68" customWidth="1"/>
    <col min="11" max="11" width="3.00390625" style="68" customWidth="1"/>
    <col min="12" max="12" width="2.7109375" style="68" customWidth="1"/>
    <col min="13" max="13" width="3.28125" style="68" customWidth="1"/>
    <col min="14" max="14" width="2.8515625" style="68" customWidth="1"/>
    <col min="15" max="15" width="3.00390625" style="68" customWidth="1"/>
    <col min="16" max="17" width="3.28125" style="68" customWidth="1"/>
    <col min="18" max="18" width="2.7109375" style="68" customWidth="1"/>
    <col min="19" max="19" width="2.57421875" style="68" customWidth="1"/>
    <col min="20" max="20" width="4.7109375" style="35" customWidth="1"/>
    <col min="21" max="21" width="7.421875" style="35" customWidth="1"/>
    <col min="22" max="22" width="7.7109375" style="35" customWidth="1"/>
    <col min="23" max="23" width="8.28125" style="35" customWidth="1"/>
    <col min="24" max="24" width="4.7109375" style="35" customWidth="1"/>
    <col min="25" max="25" width="8.28125" style="35" customWidth="1"/>
    <col min="26" max="26" width="6.421875" style="35" customWidth="1"/>
    <col min="27" max="27" width="5.140625" style="35" customWidth="1"/>
    <col min="28" max="16384" width="9.140625" style="35" customWidth="1"/>
  </cols>
  <sheetData>
    <row r="1" spans="1:27" ht="42.7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45"/>
      <c r="Z1" s="145"/>
      <c r="AA1" s="145"/>
    </row>
    <row r="2" spans="1:27" ht="48.75" customHeight="1" thickBot="1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44"/>
      <c r="Z2" s="144"/>
      <c r="AA2" s="144"/>
    </row>
    <row r="3" spans="1:27" ht="13.5" thickTop="1">
      <c r="A3" s="43" t="s">
        <v>88</v>
      </c>
      <c r="J3" s="35"/>
      <c r="K3" s="35"/>
      <c r="L3" s="35"/>
      <c r="M3" s="35"/>
      <c r="N3" s="35"/>
      <c r="O3" s="35"/>
      <c r="P3" s="35"/>
      <c r="Q3" s="35"/>
      <c r="R3" s="35"/>
      <c r="S3" s="35"/>
      <c r="X3" s="44" t="s">
        <v>33</v>
      </c>
      <c r="AA3" s="44"/>
    </row>
    <row r="4" spans="1:29" ht="15.75" customHeight="1">
      <c r="A4" s="126" t="s">
        <v>50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32"/>
      <c r="Z4" s="132"/>
      <c r="AA4" s="132"/>
      <c r="AB4" s="132"/>
      <c r="AC4" s="132"/>
    </row>
    <row r="5" spans="1:29" ht="15.75" customHeight="1">
      <c r="A5" s="123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46"/>
      <c r="Z5" s="45"/>
      <c r="AA5" s="46"/>
      <c r="AB5" s="46"/>
      <c r="AC5" s="46"/>
    </row>
    <row r="6" spans="1:29" ht="15.75">
      <c r="A6" s="123" t="s">
        <v>87</v>
      </c>
      <c r="B6" s="123"/>
      <c r="C6" s="123"/>
      <c r="D6" s="123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5"/>
      <c r="AA6" s="46"/>
      <c r="AB6" s="46"/>
      <c r="AC6" s="46"/>
    </row>
    <row r="7" spans="1:29" ht="15" customHeight="1">
      <c r="A7" s="123" t="s">
        <v>55</v>
      </c>
      <c r="B7" s="123"/>
      <c r="C7" s="123"/>
      <c r="D7" s="123"/>
      <c r="E7" s="123"/>
      <c r="F7" s="123"/>
      <c r="G7" s="123"/>
      <c r="H7" s="123"/>
      <c r="I7" s="12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5"/>
      <c r="AA7" s="46"/>
      <c r="AB7" s="46"/>
      <c r="AC7" s="46"/>
    </row>
    <row r="8" spans="1:29" ht="17.25" customHeight="1">
      <c r="A8" s="48" t="s">
        <v>103</v>
      </c>
      <c r="B8" s="49"/>
      <c r="C8" s="49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5"/>
      <c r="AA8" s="46"/>
      <c r="AB8" s="46"/>
      <c r="AC8" s="46"/>
    </row>
    <row r="9" spans="1:30" s="38" customFormat="1" ht="75.75" customHeight="1">
      <c r="A9" s="40"/>
      <c r="B9" s="41" t="s">
        <v>0</v>
      </c>
      <c r="C9" s="41" t="s">
        <v>46</v>
      </c>
      <c r="D9" s="42" t="s">
        <v>47</v>
      </c>
      <c r="E9" s="36" t="s">
        <v>40</v>
      </c>
      <c r="F9" s="36" t="s">
        <v>1</v>
      </c>
      <c r="G9" s="36" t="s">
        <v>2</v>
      </c>
      <c r="H9" s="36" t="s">
        <v>3</v>
      </c>
      <c r="I9" s="36" t="s">
        <v>45</v>
      </c>
      <c r="J9" s="77">
        <v>1</v>
      </c>
      <c r="K9" s="77">
        <v>2</v>
      </c>
      <c r="L9" s="77">
        <v>3</v>
      </c>
      <c r="M9" s="77">
        <v>4</v>
      </c>
      <c r="N9" s="77">
        <v>5</v>
      </c>
      <c r="O9" s="77">
        <v>6</v>
      </c>
      <c r="P9" s="77">
        <v>7</v>
      </c>
      <c r="Q9" s="77">
        <v>8</v>
      </c>
      <c r="R9" s="77">
        <v>9</v>
      </c>
      <c r="S9" s="77">
        <v>10</v>
      </c>
      <c r="T9" s="36" t="s">
        <v>48</v>
      </c>
      <c r="U9" s="36" t="s">
        <v>26</v>
      </c>
      <c r="V9" s="36" t="s">
        <v>49</v>
      </c>
      <c r="W9" s="36" t="s">
        <v>54</v>
      </c>
      <c r="X9" s="36" t="s">
        <v>28</v>
      </c>
      <c r="Y9" s="37" t="s">
        <v>29</v>
      </c>
      <c r="Z9" s="37" t="s">
        <v>53</v>
      </c>
      <c r="AA9" s="37" t="s">
        <v>32</v>
      </c>
      <c r="AD9" s="150">
        <v>0.0013310185185185185</v>
      </c>
    </row>
    <row r="10" spans="1:31" ht="15" customHeight="1">
      <c r="A10" s="119">
        <v>1</v>
      </c>
      <c r="B10" s="110" t="s">
        <v>58</v>
      </c>
      <c r="C10" s="121" t="s">
        <v>76</v>
      </c>
      <c r="D10" s="107" t="s">
        <v>57</v>
      </c>
      <c r="E10" s="118" t="s">
        <v>77</v>
      </c>
      <c r="F10" s="117">
        <v>415</v>
      </c>
      <c r="G10" s="79">
        <v>0.16805555555555554</v>
      </c>
      <c r="H10" s="78">
        <v>0.16915509259259257</v>
      </c>
      <c r="I10" s="51">
        <f>H10-G10</f>
        <v>0.0010995370370370239</v>
      </c>
      <c r="J10" s="81">
        <v>0</v>
      </c>
      <c r="K10" s="81">
        <v>0</v>
      </c>
      <c r="L10" s="81">
        <v>0</v>
      </c>
      <c r="M10" s="81">
        <v>5</v>
      </c>
      <c r="N10" s="81">
        <v>5</v>
      </c>
      <c r="O10" s="81">
        <v>5</v>
      </c>
      <c r="P10" s="81">
        <v>0</v>
      </c>
      <c r="Q10" s="81">
        <v>0</v>
      </c>
      <c r="R10" s="81">
        <v>5</v>
      </c>
      <c r="S10" s="81">
        <v>0</v>
      </c>
      <c r="T10" s="52">
        <f>J10+K10+L10+M10+N10+O10+P10+Q10+R10+S10</f>
        <v>20</v>
      </c>
      <c r="U10" s="51">
        <f>AB10*T10</f>
        <v>0.000231481481481482</v>
      </c>
      <c r="V10" s="51">
        <f>I10+U10</f>
        <v>0.001331018518518506</v>
      </c>
      <c r="W10" s="95">
        <f>MIN(V10:V11)</f>
        <v>0.001331018518518506</v>
      </c>
      <c r="X10" s="97">
        <v>1</v>
      </c>
      <c r="Y10" s="99">
        <v>1</v>
      </c>
      <c r="Z10" s="109">
        <v>1</v>
      </c>
      <c r="AA10" s="101"/>
      <c r="AB10" s="53">
        <v>1.15740740740741E-05</v>
      </c>
      <c r="AC10" s="150">
        <v>0.0013310185185185185</v>
      </c>
      <c r="AD10" s="55"/>
      <c r="AE10" s="54"/>
    </row>
    <row r="11" spans="1:31" ht="14.25" customHeight="1">
      <c r="A11" s="120"/>
      <c r="B11" s="110"/>
      <c r="C11" s="122"/>
      <c r="D11" s="104"/>
      <c r="E11" s="102"/>
      <c r="F11" s="117"/>
      <c r="G11" s="79">
        <v>0.24166666666666667</v>
      </c>
      <c r="H11" s="78">
        <v>0.24275462962962965</v>
      </c>
      <c r="I11" s="51">
        <f>H11-G11</f>
        <v>0.001087962962962985</v>
      </c>
      <c r="J11" s="81">
        <v>0</v>
      </c>
      <c r="K11" s="81">
        <v>0</v>
      </c>
      <c r="L11" s="81">
        <v>5</v>
      </c>
      <c r="M11" s="81">
        <v>0</v>
      </c>
      <c r="N11" s="81">
        <v>5</v>
      </c>
      <c r="O11" s="81">
        <v>5</v>
      </c>
      <c r="P11" s="81">
        <v>20</v>
      </c>
      <c r="Q11" s="81">
        <v>20</v>
      </c>
      <c r="R11" s="81">
        <v>50</v>
      </c>
      <c r="S11" s="81">
        <v>0</v>
      </c>
      <c r="T11" s="52">
        <f>J11+K11+L11+M11+N11+O11+P11+Q11+R11+S11</f>
        <v>105</v>
      </c>
      <c r="U11" s="51">
        <f>AB11*T11</f>
        <v>0.0012152777777777806</v>
      </c>
      <c r="V11" s="51">
        <f>I11+U11</f>
        <v>0.0023032407407407654</v>
      </c>
      <c r="W11" s="96"/>
      <c r="X11" s="98"/>
      <c r="Y11" s="100"/>
      <c r="Z11" s="102"/>
      <c r="AA11" s="102"/>
      <c r="AB11" s="53">
        <v>1.15740740740741E-05</v>
      </c>
      <c r="AC11" s="150">
        <v>0.0013310185185185185</v>
      </c>
      <c r="AD11" s="54"/>
      <c r="AE11" s="54"/>
    </row>
    <row r="12" spans="1:31" ht="15" customHeight="1">
      <c r="A12" s="119">
        <v>2</v>
      </c>
      <c r="B12" s="110" t="s">
        <v>59</v>
      </c>
      <c r="C12" s="112" t="s">
        <v>78</v>
      </c>
      <c r="D12" s="107" t="s">
        <v>91</v>
      </c>
      <c r="E12" s="115" t="s">
        <v>73</v>
      </c>
      <c r="F12" s="117">
        <v>56</v>
      </c>
      <c r="G12" s="79">
        <v>0.16944444444444443</v>
      </c>
      <c r="H12" s="78">
        <v>0.17087962962962963</v>
      </c>
      <c r="I12" s="51">
        <f>H12-G12</f>
        <v>0.001435185185185206</v>
      </c>
      <c r="J12" s="81">
        <v>0</v>
      </c>
      <c r="K12" s="81">
        <v>20</v>
      </c>
      <c r="L12" s="81">
        <v>5</v>
      </c>
      <c r="M12" s="81">
        <v>5</v>
      </c>
      <c r="N12" s="81">
        <v>5</v>
      </c>
      <c r="O12" s="81">
        <v>5</v>
      </c>
      <c r="P12" s="81">
        <v>20</v>
      </c>
      <c r="Q12" s="81">
        <v>5</v>
      </c>
      <c r="R12" s="81">
        <v>5</v>
      </c>
      <c r="S12" s="81">
        <v>5</v>
      </c>
      <c r="T12" s="52">
        <f>J12+K12+L12+M12+N12+O12+P12+Q12+R12+S12</f>
        <v>75</v>
      </c>
      <c r="U12" s="51">
        <f>AB12*T12</f>
        <v>0.0008680555555555576</v>
      </c>
      <c r="V12" s="51">
        <f>I12+U12</f>
        <v>0.0023032407407407637</v>
      </c>
      <c r="W12" s="95">
        <f>MIN(V12:V13)</f>
        <v>0.0019212962962962756</v>
      </c>
      <c r="X12" s="97">
        <v>2</v>
      </c>
      <c r="Y12" s="99">
        <f>W12/AC12</f>
        <v>1.4434782608695498</v>
      </c>
      <c r="Z12" s="109">
        <v>3</v>
      </c>
      <c r="AA12" s="101"/>
      <c r="AB12" s="53">
        <v>1.15740740740741E-05</v>
      </c>
      <c r="AC12" s="150">
        <v>0.0013310185185185185</v>
      </c>
      <c r="AD12" s="55"/>
      <c r="AE12" s="54"/>
    </row>
    <row r="13" spans="1:31" ht="14.25" customHeight="1">
      <c r="A13" s="120"/>
      <c r="B13" s="110"/>
      <c r="C13" s="113"/>
      <c r="D13" s="104"/>
      <c r="E13" s="114"/>
      <c r="F13" s="117"/>
      <c r="G13" s="79">
        <v>0.2465277777777778</v>
      </c>
      <c r="H13" s="78">
        <v>0.2479861111111111</v>
      </c>
      <c r="I13" s="51">
        <f>H13-G13</f>
        <v>0.0014583333333333115</v>
      </c>
      <c r="J13" s="81">
        <v>0</v>
      </c>
      <c r="K13" s="81">
        <v>0</v>
      </c>
      <c r="L13" s="81">
        <v>5</v>
      </c>
      <c r="M13" s="81">
        <v>20</v>
      </c>
      <c r="N13" s="81">
        <v>5</v>
      </c>
      <c r="O13" s="81">
        <v>5</v>
      </c>
      <c r="P13" s="81">
        <v>0</v>
      </c>
      <c r="Q13" s="81">
        <v>0</v>
      </c>
      <c r="R13" s="81">
        <v>5</v>
      </c>
      <c r="S13" s="81">
        <v>0</v>
      </c>
      <c r="T13" s="52">
        <f>J13+K13+L13+M13+N13+O13+P13+Q13+R13+S13</f>
        <v>40</v>
      </c>
      <c r="U13" s="51">
        <f>AB13*T13</f>
        <v>0.000462962962962964</v>
      </c>
      <c r="V13" s="51">
        <f>I13+U13</f>
        <v>0.0019212962962962756</v>
      </c>
      <c r="W13" s="96"/>
      <c r="X13" s="98"/>
      <c r="Y13" s="100"/>
      <c r="Z13" s="102"/>
      <c r="AA13" s="102"/>
      <c r="AB13" s="53">
        <v>1.15740740740741E-05</v>
      </c>
      <c r="AC13" s="150">
        <v>0.0013310185185185185</v>
      </c>
      <c r="AD13" s="55"/>
      <c r="AE13" s="54"/>
    </row>
    <row r="14" spans="1:31" ht="15" customHeight="1">
      <c r="A14" s="119">
        <v>3</v>
      </c>
      <c r="B14" s="110" t="s">
        <v>64</v>
      </c>
      <c r="C14" s="40">
        <v>1975</v>
      </c>
      <c r="D14" s="107" t="s">
        <v>57</v>
      </c>
      <c r="E14" s="148" t="s">
        <v>102</v>
      </c>
      <c r="F14" s="117">
        <v>413</v>
      </c>
      <c r="G14" s="79">
        <v>0.18194444444444444</v>
      </c>
      <c r="H14" s="78">
        <v>0.1829976851851852</v>
      </c>
      <c r="I14" s="51">
        <f>H14-G14</f>
        <v>0.0010532407407407574</v>
      </c>
      <c r="J14" s="81">
        <v>0</v>
      </c>
      <c r="K14" s="81">
        <v>5</v>
      </c>
      <c r="L14" s="81">
        <v>5</v>
      </c>
      <c r="M14" s="81">
        <v>5</v>
      </c>
      <c r="N14" s="81">
        <v>0</v>
      </c>
      <c r="O14" s="81">
        <v>5</v>
      </c>
      <c r="P14" s="81">
        <v>20</v>
      </c>
      <c r="Q14" s="81">
        <v>0</v>
      </c>
      <c r="R14" s="81">
        <v>50</v>
      </c>
      <c r="S14" s="81">
        <v>0</v>
      </c>
      <c r="T14" s="52">
        <f>J14+K14+L14+M14+N14+O14+P14+Q14+R14+S14</f>
        <v>90</v>
      </c>
      <c r="U14" s="51">
        <f>AB14*T14</f>
        <v>0.001041666666666669</v>
      </c>
      <c r="V14" s="51">
        <f>I14+U14</f>
        <v>0.0020949074074074264</v>
      </c>
      <c r="W14" s="95">
        <f>V14</f>
        <v>0.0020949074074074264</v>
      </c>
      <c r="X14" s="97">
        <v>3</v>
      </c>
      <c r="Y14" s="99">
        <f>W14/AC14</f>
        <v>1.573913043478275</v>
      </c>
      <c r="Z14" s="109">
        <v>3</v>
      </c>
      <c r="AA14" s="101"/>
      <c r="AB14" s="53">
        <v>1.15740740740741E-05</v>
      </c>
      <c r="AC14" s="150">
        <v>0.0013310185185185185</v>
      </c>
      <c r="AD14" s="55"/>
      <c r="AE14" s="54"/>
    </row>
    <row r="15" spans="1:31" ht="14.25" customHeight="1">
      <c r="A15" s="120"/>
      <c r="B15" s="110"/>
      <c r="C15" s="151">
        <v>1981</v>
      </c>
      <c r="D15" s="104"/>
      <c r="E15" s="149" t="s">
        <v>99</v>
      </c>
      <c r="F15" s="117"/>
      <c r="G15" s="79"/>
      <c r="H15" s="78"/>
      <c r="I15" s="51">
        <f>H15-G15</f>
        <v>0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52">
        <f>J15+K15+L15+M15+N15+O15+P15+Q15+R15+S15</f>
        <v>0</v>
      </c>
      <c r="U15" s="51">
        <f>AB15*T15</f>
        <v>0</v>
      </c>
      <c r="V15" s="51">
        <f>I15+U15</f>
        <v>0</v>
      </c>
      <c r="W15" s="96"/>
      <c r="X15" s="98"/>
      <c r="Y15" s="100"/>
      <c r="Z15" s="102"/>
      <c r="AA15" s="102"/>
      <c r="AB15" s="53">
        <v>1.15740740740741E-05</v>
      </c>
      <c r="AC15" s="150">
        <v>0.0013310185185185185</v>
      </c>
      <c r="AD15" s="55"/>
      <c r="AE15" s="54"/>
    </row>
    <row r="16" spans="1:31" ht="15" customHeight="1">
      <c r="A16" s="119">
        <v>4</v>
      </c>
      <c r="B16" s="110" t="s">
        <v>68</v>
      </c>
      <c r="C16" s="40">
        <v>1986</v>
      </c>
      <c r="D16" s="127" t="s">
        <v>93</v>
      </c>
      <c r="E16" s="148" t="s">
        <v>70</v>
      </c>
      <c r="F16" s="117">
        <v>52</v>
      </c>
      <c r="G16" s="79">
        <v>0.21597222222222223</v>
      </c>
      <c r="H16" s="78">
        <v>0.2174074074074074</v>
      </c>
      <c r="I16" s="51">
        <f>H16-G16</f>
        <v>0.0014351851851851782</v>
      </c>
      <c r="J16" s="81">
        <v>0</v>
      </c>
      <c r="K16" s="81">
        <v>5</v>
      </c>
      <c r="L16" s="81">
        <v>5</v>
      </c>
      <c r="M16" s="81">
        <v>50</v>
      </c>
      <c r="N16" s="81">
        <v>0</v>
      </c>
      <c r="O16" s="81">
        <v>5</v>
      </c>
      <c r="P16" s="81">
        <v>20</v>
      </c>
      <c r="Q16" s="81">
        <v>0</v>
      </c>
      <c r="R16" s="81">
        <v>20</v>
      </c>
      <c r="S16" s="81">
        <v>0</v>
      </c>
      <c r="T16" s="52">
        <f>J16+K16+L16+M16+N16+O16+P16+Q16+R16+S16</f>
        <v>105</v>
      </c>
      <c r="U16" s="51">
        <f>AB16*T16</f>
        <v>0.0012152777777777806</v>
      </c>
      <c r="V16" s="51">
        <f>I16+U16</f>
        <v>0.0026504629629629586</v>
      </c>
      <c r="W16" s="95">
        <f>MIN(V16:V17)</f>
        <v>0.0026504629629629586</v>
      </c>
      <c r="X16" s="97">
        <v>4</v>
      </c>
      <c r="Y16" s="99">
        <f>W16/AC16</f>
        <v>1.9913043478260837</v>
      </c>
      <c r="Z16" s="109"/>
      <c r="AA16" s="101"/>
      <c r="AB16" s="53">
        <v>1.15740740740741E-05</v>
      </c>
      <c r="AC16" s="150">
        <v>0.0013310185185185185</v>
      </c>
      <c r="AD16" s="55"/>
      <c r="AE16" s="54"/>
    </row>
    <row r="17" spans="1:31" ht="14.25" customHeight="1">
      <c r="A17" s="120"/>
      <c r="B17" s="111"/>
      <c r="C17" s="151">
        <v>1964</v>
      </c>
      <c r="D17" s="117"/>
      <c r="E17" s="141">
        <v>1</v>
      </c>
      <c r="F17" s="117"/>
      <c r="G17" s="79">
        <v>0.2798611111111111</v>
      </c>
      <c r="H17" s="78">
        <v>0.28175925925925926</v>
      </c>
      <c r="I17" s="51">
        <f>H17-G17</f>
        <v>0.0018981481481481488</v>
      </c>
      <c r="J17" s="81">
        <v>0</v>
      </c>
      <c r="K17" s="81">
        <v>5</v>
      </c>
      <c r="L17" s="81">
        <v>5</v>
      </c>
      <c r="M17" s="81">
        <v>20</v>
      </c>
      <c r="N17" s="81">
        <v>5</v>
      </c>
      <c r="O17" s="81">
        <v>5</v>
      </c>
      <c r="P17" s="81">
        <v>5</v>
      </c>
      <c r="Q17" s="81">
        <v>20</v>
      </c>
      <c r="R17" s="81">
        <v>5</v>
      </c>
      <c r="S17" s="81">
        <v>0</v>
      </c>
      <c r="T17" s="52">
        <f>J17+K17+L17+M17+N17+O17+P17+Q17+R17+S17</f>
        <v>70</v>
      </c>
      <c r="U17" s="51">
        <f>AB17*T17</f>
        <v>0.000810185185185187</v>
      </c>
      <c r="V17" s="51">
        <f>I17+U17</f>
        <v>0.002708333333333336</v>
      </c>
      <c r="W17" s="96"/>
      <c r="X17" s="98"/>
      <c r="Y17" s="100"/>
      <c r="Z17" s="102"/>
      <c r="AA17" s="102"/>
      <c r="AB17" s="53">
        <v>1.15740740740741E-05</v>
      </c>
      <c r="AC17" s="150">
        <v>0.0013310185185185185</v>
      </c>
      <c r="AD17" s="55"/>
      <c r="AE17" s="54"/>
    </row>
    <row r="18" spans="1:31" ht="15" customHeight="1">
      <c r="A18" s="119">
        <v>5</v>
      </c>
      <c r="B18" s="110" t="s">
        <v>62</v>
      </c>
      <c r="C18" s="40">
        <v>1991</v>
      </c>
      <c r="D18" s="127" t="s">
        <v>92</v>
      </c>
      <c r="E18" s="147">
        <v>2</v>
      </c>
      <c r="F18" s="117">
        <v>53</v>
      </c>
      <c r="G18" s="79">
        <v>0.18333333333333335</v>
      </c>
      <c r="H18" s="78">
        <v>0.18467592592592594</v>
      </c>
      <c r="I18" s="51">
        <f>H18-G18</f>
        <v>0.0013425925925925897</v>
      </c>
      <c r="J18" s="81">
        <v>0</v>
      </c>
      <c r="K18" s="81">
        <v>5</v>
      </c>
      <c r="L18" s="81">
        <v>20</v>
      </c>
      <c r="M18" s="81">
        <v>20</v>
      </c>
      <c r="N18" s="81">
        <v>0</v>
      </c>
      <c r="O18" s="81">
        <v>20</v>
      </c>
      <c r="P18" s="81">
        <v>5</v>
      </c>
      <c r="Q18" s="81">
        <v>0</v>
      </c>
      <c r="R18" s="81">
        <v>50</v>
      </c>
      <c r="S18" s="81">
        <v>5</v>
      </c>
      <c r="T18" s="52">
        <f>J18+K18+L18+M18+N18+O18+P18+Q18+R18+S18</f>
        <v>125</v>
      </c>
      <c r="U18" s="51">
        <f>AB18*T18</f>
        <v>0.0014467592592592626</v>
      </c>
      <c r="V18" s="51">
        <f>I18+U18</f>
        <v>0.0027893518518518523</v>
      </c>
      <c r="W18" s="95">
        <f>MIN(V18:V19)</f>
        <v>0.0027893518518518523</v>
      </c>
      <c r="X18" s="97">
        <v>5</v>
      </c>
      <c r="Y18" s="99">
        <f>W18/AC18</f>
        <v>2.095652173913044</v>
      </c>
      <c r="Z18" s="109"/>
      <c r="AA18" s="101"/>
      <c r="AB18" s="53">
        <v>1.15740740740741E-05</v>
      </c>
      <c r="AC18" s="150">
        <v>0.0013310185185185185</v>
      </c>
      <c r="AD18" s="55"/>
      <c r="AE18" s="54"/>
    </row>
    <row r="19" spans="1:31" ht="12" customHeight="1">
      <c r="A19" s="120"/>
      <c r="B19" s="110"/>
      <c r="C19" s="151">
        <v>1992</v>
      </c>
      <c r="D19" s="117"/>
      <c r="E19" s="141">
        <v>3</v>
      </c>
      <c r="F19" s="117"/>
      <c r="G19" s="79">
        <v>0.225</v>
      </c>
      <c r="H19" s="78">
        <v>0.22609953703703703</v>
      </c>
      <c r="I19" s="51">
        <f>H19-G19</f>
        <v>0.0010995370370370239</v>
      </c>
      <c r="J19" s="81">
        <v>0</v>
      </c>
      <c r="K19" s="81">
        <v>5</v>
      </c>
      <c r="L19" s="81">
        <v>5</v>
      </c>
      <c r="M19" s="81">
        <v>20</v>
      </c>
      <c r="N19" s="81">
        <v>20</v>
      </c>
      <c r="O19" s="81">
        <v>50</v>
      </c>
      <c r="P19" s="81">
        <v>50</v>
      </c>
      <c r="Q19" s="81">
        <v>50</v>
      </c>
      <c r="R19" s="81">
        <v>50</v>
      </c>
      <c r="S19" s="81">
        <v>5</v>
      </c>
      <c r="T19" s="52">
        <f>J19+K19+L19+M19+N19+O19+P19+Q19+R19+S19</f>
        <v>255</v>
      </c>
      <c r="U19" s="51">
        <f>AB19*T19</f>
        <v>0.0029513888888888958</v>
      </c>
      <c r="V19" s="51">
        <f>I19+U19</f>
        <v>0.00405092592592592</v>
      </c>
      <c r="W19" s="96"/>
      <c r="X19" s="98"/>
      <c r="Y19" s="100"/>
      <c r="Z19" s="102"/>
      <c r="AA19" s="102"/>
      <c r="AB19" s="53">
        <v>1.15740740740741E-05</v>
      </c>
      <c r="AC19" s="150">
        <v>0.0013310185185185185</v>
      </c>
      <c r="AD19" s="55"/>
      <c r="AE19" s="54"/>
    </row>
    <row r="20" spans="1:31" ht="15" customHeight="1">
      <c r="A20" s="129">
        <v>6</v>
      </c>
      <c r="B20" s="133" t="s">
        <v>100</v>
      </c>
      <c r="C20" s="75">
        <v>1980</v>
      </c>
      <c r="D20" s="107" t="s">
        <v>92</v>
      </c>
      <c r="E20" s="148" t="s">
        <v>99</v>
      </c>
      <c r="F20" s="103">
        <v>54</v>
      </c>
      <c r="G20" s="79">
        <v>0.1909722222222222</v>
      </c>
      <c r="H20" s="78">
        <v>0.1927777777777778</v>
      </c>
      <c r="I20" s="51">
        <f>H20-G20</f>
        <v>0.001805555555555588</v>
      </c>
      <c r="J20" s="81">
        <v>0</v>
      </c>
      <c r="K20" s="81">
        <v>20</v>
      </c>
      <c r="L20" s="81">
        <v>5</v>
      </c>
      <c r="M20" s="81">
        <v>5</v>
      </c>
      <c r="N20" s="81">
        <v>20</v>
      </c>
      <c r="O20" s="81">
        <v>20</v>
      </c>
      <c r="P20" s="81">
        <v>0</v>
      </c>
      <c r="Q20" s="81">
        <v>20</v>
      </c>
      <c r="R20" s="81">
        <v>50</v>
      </c>
      <c r="S20" s="81">
        <v>5</v>
      </c>
      <c r="T20" s="52">
        <f>J20+K20+L20+M20+N20+O20+P20+Q20+R20+S20</f>
        <v>145</v>
      </c>
      <c r="U20" s="51">
        <f>AB20*T20</f>
        <v>0.0016782407407407447</v>
      </c>
      <c r="V20" s="51">
        <f>I20+U20</f>
        <v>0.003483796296296333</v>
      </c>
      <c r="W20" s="95">
        <f>MIN(V20:V21)</f>
        <v>0.0034374999999999775</v>
      </c>
      <c r="X20" s="97">
        <v>6</v>
      </c>
      <c r="Y20" s="99">
        <f>W20/AC20</f>
        <v>2.5826086956521572</v>
      </c>
      <c r="Z20" s="74"/>
      <c r="AA20" s="70"/>
      <c r="AB20" s="53">
        <v>1.15740740740741E-05</v>
      </c>
      <c r="AC20" s="150">
        <v>0.0013310185185185185</v>
      </c>
      <c r="AD20" s="55"/>
      <c r="AE20" s="54"/>
    </row>
    <row r="21" spans="1:31" ht="14.25" customHeight="1">
      <c r="A21" s="140"/>
      <c r="B21" s="134"/>
      <c r="C21" s="76">
        <v>1980</v>
      </c>
      <c r="D21" s="137"/>
      <c r="E21" s="149" t="s">
        <v>96</v>
      </c>
      <c r="F21" s="104"/>
      <c r="G21" s="79">
        <v>0.24930555555555556</v>
      </c>
      <c r="H21" s="78">
        <v>0.2504282407407407</v>
      </c>
      <c r="I21" s="51">
        <f>H21-G21</f>
        <v>0.0011226851851851571</v>
      </c>
      <c r="J21" s="81">
        <v>0</v>
      </c>
      <c r="K21" s="81">
        <v>5</v>
      </c>
      <c r="L21" s="81">
        <v>5</v>
      </c>
      <c r="M21" s="81">
        <v>0</v>
      </c>
      <c r="N21" s="81">
        <v>20</v>
      </c>
      <c r="O21" s="81">
        <v>50</v>
      </c>
      <c r="P21" s="81">
        <v>50</v>
      </c>
      <c r="Q21" s="81">
        <v>20</v>
      </c>
      <c r="R21" s="81">
        <v>50</v>
      </c>
      <c r="S21" s="81">
        <v>0</v>
      </c>
      <c r="T21" s="52">
        <f>J21+K21+L21+M21+N21+O21+P21+Q21+R21+S21</f>
        <v>200</v>
      </c>
      <c r="U21" s="51">
        <f>AB21*T21</f>
        <v>0.0023148148148148203</v>
      </c>
      <c r="V21" s="51">
        <f>I21+U21</f>
        <v>0.0034374999999999775</v>
      </c>
      <c r="W21" s="96"/>
      <c r="X21" s="98"/>
      <c r="Y21" s="100"/>
      <c r="Z21" s="71"/>
      <c r="AA21" s="71"/>
      <c r="AB21" s="53">
        <v>1.15740740740741E-05</v>
      </c>
      <c r="AC21" s="150">
        <v>0.0013310185185185185</v>
      </c>
      <c r="AD21" s="55"/>
      <c r="AE21" s="54"/>
    </row>
    <row r="22" spans="1:31" ht="15" customHeight="1">
      <c r="A22" s="119">
        <v>7</v>
      </c>
      <c r="B22" s="110" t="s">
        <v>66</v>
      </c>
      <c r="C22" s="40">
        <v>1991</v>
      </c>
      <c r="D22" s="107" t="s">
        <v>93</v>
      </c>
      <c r="E22" s="147">
        <v>3</v>
      </c>
      <c r="F22" s="117">
        <v>51</v>
      </c>
      <c r="G22" s="79">
        <v>0.20972222222222223</v>
      </c>
      <c r="H22" s="78">
        <v>0.2109953703703704</v>
      </c>
      <c r="I22" s="51">
        <f>H22-G22</f>
        <v>0.0012731481481481621</v>
      </c>
      <c r="J22" s="81">
        <v>0</v>
      </c>
      <c r="K22" s="81">
        <v>5</v>
      </c>
      <c r="L22" s="81">
        <v>5</v>
      </c>
      <c r="M22" s="81">
        <v>20</v>
      </c>
      <c r="N22" s="81">
        <v>50</v>
      </c>
      <c r="O22" s="81">
        <v>50</v>
      </c>
      <c r="P22" s="81">
        <v>50</v>
      </c>
      <c r="Q22" s="81">
        <v>50</v>
      </c>
      <c r="R22" s="81">
        <v>0</v>
      </c>
      <c r="S22" s="81">
        <v>0</v>
      </c>
      <c r="T22" s="52">
        <f>J22+K22+L22+M22+N22+O22+P22+Q22+R22+S22</f>
        <v>230</v>
      </c>
      <c r="U22" s="51">
        <f>AB22*T22</f>
        <v>0.002662037037037043</v>
      </c>
      <c r="V22" s="51">
        <f>I22+U22</f>
        <v>0.003935185185185205</v>
      </c>
      <c r="W22" s="95">
        <f>MIN(V22:V23)</f>
        <v>0.003935185185185205</v>
      </c>
      <c r="X22" s="97">
        <v>7</v>
      </c>
      <c r="Y22" s="99">
        <f>W22/AC22</f>
        <v>2.9565217391304497</v>
      </c>
      <c r="Z22" s="109"/>
      <c r="AA22" s="101"/>
      <c r="AB22" s="53">
        <v>1.15740740740741E-05</v>
      </c>
      <c r="AC22" s="150">
        <v>0.0013310185185185185</v>
      </c>
      <c r="AD22" s="55"/>
      <c r="AE22" s="54"/>
    </row>
    <row r="23" spans="1:31" ht="14.25" customHeight="1">
      <c r="A23" s="120"/>
      <c r="B23" s="111"/>
      <c r="C23" s="151">
        <v>1990</v>
      </c>
      <c r="D23" s="104"/>
      <c r="E23" s="141">
        <v>3</v>
      </c>
      <c r="F23" s="117"/>
      <c r="G23" s="79">
        <v>0.28125</v>
      </c>
      <c r="H23" s="80">
        <v>0.2825</v>
      </c>
      <c r="I23" s="51">
        <f>H23-G23</f>
        <v>0.0012499999999999734</v>
      </c>
      <c r="J23" s="81">
        <v>0</v>
      </c>
      <c r="K23" s="81">
        <v>0</v>
      </c>
      <c r="L23" s="81">
        <v>5</v>
      </c>
      <c r="M23" s="81">
        <v>5</v>
      </c>
      <c r="N23" s="81">
        <v>20</v>
      </c>
      <c r="O23" s="81">
        <v>50</v>
      </c>
      <c r="P23" s="81">
        <v>50</v>
      </c>
      <c r="Q23" s="81">
        <v>50</v>
      </c>
      <c r="R23" s="81">
        <v>50</v>
      </c>
      <c r="S23" s="81">
        <v>20</v>
      </c>
      <c r="T23" s="52">
        <f>J23+K23+L23+M23+N23+O23+P23+Q23+R23+S23</f>
        <v>250</v>
      </c>
      <c r="U23" s="51">
        <f>AB23*T23</f>
        <v>0.0028935185185185253</v>
      </c>
      <c r="V23" s="51">
        <f>I23+U23</f>
        <v>0.004143518518518499</v>
      </c>
      <c r="W23" s="96"/>
      <c r="X23" s="98"/>
      <c r="Y23" s="100"/>
      <c r="Z23" s="102"/>
      <c r="AA23" s="102"/>
      <c r="AB23" s="53">
        <v>1.15740740740741E-05</v>
      </c>
      <c r="AC23" s="150">
        <v>0.0013310185185185185</v>
      </c>
      <c r="AD23" s="55"/>
      <c r="AE23" s="54"/>
    </row>
    <row r="24" spans="1:31" ht="15" customHeight="1">
      <c r="A24" s="119">
        <v>8</v>
      </c>
      <c r="B24" s="110" t="s">
        <v>101</v>
      </c>
      <c r="C24" s="40">
        <v>1983</v>
      </c>
      <c r="D24" s="107" t="s">
        <v>57</v>
      </c>
      <c r="E24" s="147">
        <v>1</v>
      </c>
      <c r="F24" s="117">
        <v>55</v>
      </c>
      <c r="G24" s="79">
        <v>0.19027777777777777</v>
      </c>
      <c r="H24" s="78">
        <v>0.19152777777777777</v>
      </c>
      <c r="I24" s="51">
        <f>H24-G24</f>
        <v>0.0012500000000000011</v>
      </c>
      <c r="J24" s="81">
        <v>0</v>
      </c>
      <c r="K24" s="81">
        <v>20</v>
      </c>
      <c r="L24" s="81">
        <v>5</v>
      </c>
      <c r="M24" s="81">
        <v>20</v>
      </c>
      <c r="N24" s="81">
        <v>5</v>
      </c>
      <c r="O24" s="81">
        <v>50</v>
      </c>
      <c r="P24" s="81">
        <v>50</v>
      </c>
      <c r="Q24" s="81">
        <v>50</v>
      </c>
      <c r="R24" s="81">
        <v>20</v>
      </c>
      <c r="S24" s="81">
        <v>20</v>
      </c>
      <c r="T24" s="52">
        <f>J24+K24+L24+M24+N24+O24+P24+Q24+R24+S24</f>
        <v>240</v>
      </c>
      <c r="U24" s="51">
        <f>AB24*T24</f>
        <v>0.002777777777777784</v>
      </c>
      <c r="V24" s="51">
        <f>I24+U24</f>
        <v>0.004027777777777785</v>
      </c>
      <c r="W24" s="95">
        <f>V24</f>
        <v>0.004027777777777785</v>
      </c>
      <c r="X24" s="97">
        <v>8</v>
      </c>
      <c r="Y24" s="99">
        <f>W24/AC24</f>
        <v>3.0260869565217443</v>
      </c>
      <c r="Z24" s="109"/>
      <c r="AA24" s="101"/>
      <c r="AB24" s="53">
        <v>1.15740740740741E-05</v>
      </c>
      <c r="AC24" s="150">
        <v>0.0013310185185185185</v>
      </c>
      <c r="AD24" s="55"/>
      <c r="AE24" s="54"/>
    </row>
    <row r="25" spans="1:31" ht="14.25" customHeight="1">
      <c r="A25" s="120"/>
      <c r="B25" s="111"/>
      <c r="C25" s="151">
        <v>1970</v>
      </c>
      <c r="D25" s="104"/>
      <c r="E25" s="149" t="s">
        <v>96</v>
      </c>
      <c r="F25" s="117"/>
      <c r="G25" s="79"/>
      <c r="H25" s="78"/>
      <c r="I25" s="51">
        <f>H25-G25</f>
        <v>0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52">
        <f>J25+K25+L25+M25+N25+O25+P25+Q25+R25+S25</f>
        <v>0</v>
      </c>
      <c r="U25" s="51">
        <f>AB25*T25</f>
        <v>0</v>
      </c>
      <c r="V25" s="51">
        <f>I25+U25</f>
        <v>0</v>
      </c>
      <c r="W25" s="96"/>
      <c r="X25" s="98"/>
      <c r="Y25" s="100"/>
      <c r="Z25" s="102"/>
      <c r="AA25" s="102"/>
      <c r="AB25" s="53">
        <v>1.15740740740741E-05</v>
      </c>
      <c r="AC25" s="150">
        <v>0.0013310185185185185</v>
      </c>
      <c r="AD25" s="55"/>
      <c r="AE25" s="54"/>
    </row>
    <row r="26" spans="1:31" ht="14.25" customHeight="1">
      <c r="A26" s="56"/>
      <c r="B26" s="57"/>
      <c r="C26" s="58"/>
      <c r="D26" s="59"/>
      <c r="E26" s="58"/>
      <c r="F26" s="59"/>
      <c r="G26" s="60"/>
      <c r="H26" s="61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3"/>
      <c r="U26" s="61"/>
      <c r="V26" s="61"/>
      <c r="W26" s="64"/>
      <c r="X26" s="65"/>
      <c r="Y26" s="66"/>
      <c r="Z26" s="67"/>
      <c r="AA26" s="67"/>
      <c r="AB26" s="53"/>
      <c r="AC26" s="54"/>
      <c r="AD26" s="55"/>
      <c r="AE26" s="54"/>
    </row>
    <row r="27" ht="14.25">
      <c r="A27" s="39" t="s">
        <v>94</v>
      </c>
    </row>
    <row r="28" ht="14.25">
      <c r="A28" s="39"/>
    </row>
    <row r="29" ht="14.25">
      <c r="A29" s="69" t="s">
        <v>95</v>
      </c>
    </row>
  </sheetData>
  <sheetProtection formatCells="0" formatColumns="0" formatRows="0" insertColumns="0" insertRows="0" insertHyperlinks="0" deleteColumns="0" deleteRows="0" sort="0" autoFilter="0" pivotTables="0"/>
  <autoFilter ref="A9:AB25"/>
  <mergeCells count="80">
    <mergeCell ref="A1:X1"/>
    <mergeCell ref="A2:X2"/>
    <mergeCell ref="A4:X4"/>
    <mergeCell ref="A5:X5"/>
    <mergeCell ref="W16:W17"/>
    <mergeCell ref="X16:X17"/>
    <mergeCell ref="Y16:Y17"/>
    <mergeCell ref="Z16:Z17"/>
    <mergeCell ref="AA16:AA17"/>
    <mergeCell ref="A16:A17"/>
    <mergeCell ref="B16:B17"/>
    <mergeCell ref="D16:D17"/>
    <mergeCell ref="F16:F17"/>
    <mergeCell ref="F22:F23"/>
    <mergeCell ref="W22:W23"/>
    <mergeCell ref="X22:X23"/>
    <mergeCell ref="Y22:Y23"/>
    <mergeCell ref="Z22:Z23"/>
    <mergeCell ref="AA22:AA23"/>
    <mergeCell ref="A22:A23"/>
    <mergeCell ref="B22:B23"/>
    <mergeCell ref="D22:D23"/>
    <mergeCell ref="F24:F25"/>
    <mergeCell ref="W24:W25"/>
    <mergeCell ref="X24:X25"/>
    <mergeCell ref="Y24:Y25"/>
    <mergeCell ref="Z24:Z25"/>
    <mergeCell ref="AA24:AA25"/>
    <mergeCell ref="A24:A25"/>
    <mergeCell ref="B24:B25"/>
    <mergeCell ref="D24:D25"/>
    <mergeCell ref="F20:F21"/>
    <mergeCell ref="W20:W21"/>
    <mergeCell ref="X20:X21"/>
    <mergeCell ref="Y20:Y21"/>
    <mergeCell ref="W14:W15"/>
    <mergeCell ref="X14:X15"/>
    <mergeCell ref="Y14:Y15"/>
    <mergeCell ref="Z14:Z15"/>
    <mergeCell ref="AA14:AA15"/>
    <mergeCell ref="A14:A15"/>
    <mergeCell ref="B14:B15"/>
    <mergeCell ref="D14:D15"/>
    <mergeCell ref="F14:F15"/>
    <mergeCell ref="A20:A21"/>
    <mergeCell ref="B20:B21"/>
    <mergeCell ref="D20:D21"/>
    <mergeCell ref="F18:F19"/>
    <mergeCell ref="W18:W19"/>
    <mergeCell ref="X18:X19"/>
    <mergeCell ref="Y18:Y19"/>
    <mergeCell ref="Z18:Z19"/>
    <mergeCell ref="AA18:AA19"/>
    <mergeCell ref="A18:A19"/>
    <mergeCell ref="B18:B19"/>
    <mergeCell ref="D18:D19"/>
    <mergeCell ref="F12:F13"/>
    <mergeCell ref="W12:W13"/>
    <mergeCell ref="X12:X13"/>
    <mergeCell ref="Y12:Y13"/>
    <mergeCell ref="Z12:Z13"/>
    <mergeCell ref="AA12:AA13"/>
    <mergeCell ref="W10:W11"/>
    <mergeCell ref="X10:X11"/>
    <mergeCell ref="Y10:Y11"/>
    <mergeCell ref="Z10:Z11"/>
    <mergeCell ref="AA10:AA11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0:F11"/>
    <mergeCell ref="A6:D6"/>
    <mergeCell ref="A7:I7"/>
  </mergeCells>
  <printOptions/>
  <pageMargins left="0.25" right="0.25" top="0.75" bottom="0.75" header="0.3" footer="0.3"/>
  <pageSetup fitToHeight="2" horizontalDpi="600" verticalDpi="600" orientation="landscape" scale="81" r:id="rId1"/>
  <headerFooter differentOddEven="1" alignWithMargins="0">
    <oddFooter>&amp;CСтраница  &amp;[1] из &amp;[2]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Ткаченко</dc:creator>
  <cp:keywords/>
  <dc:description/>
  <cp:lastModifiedBy>Alfa</cp:lastModifiedBy>
  <cp:lastPrinted>2015-06-13T21:06:31Z</cp:lastPrinted>
  <dcterms:created xsi:type="dcterms:W3CDTF">2012-04-21T12:24:43Z</dcterms:created>
  <dcterms:modified xsi:type="dcterms:W3CDTF">2015-06-14T23:14:58Z</dcterms:modified>
  <cp:category/>
  <cp:version/>
  <cp:contentType/>
  <cp:contentStatus/>
</cp:coreProperties>
</file>